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drawings/drawing18.xml" ContentType="application/vnd.openxmlformats-officedocument.drawing+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030"/>
  <workbookPr updateLinks="always" codeName="ThisWorkbook"/>
  <mc:AlternateContent xmlns:mc="http://schemas.openxmlformats.org/markup-compatibility/2006">
    <mc:Choice Requires="x15">
      <x15ac:absPath xmlns:x15ac="http://schemas.microsoft.com/office/spreadsheetml/2010/11/ac" url="S:\PU\17 Bids\03-04APR17 - ERP System Selection\"/>
    </mc:Choice>
  </mc:AlternateContent>
  <workbookProtection workbookPassword="E125" lockStructure="1"/>
  <bookViews>
    <workbookView xWindow="0" yWindow="0" windowWidth="25610" windowHeight="10950" tabRatio="775" firstSheet="2" activeTab="2"/>
  </bookViews>
  <sheets>
    <sheet name="Control Panel" sheetId="55" state="hidden" r:id="rId1"/>
    <sheet name="Summary" sheetId="56" state="hidden" r:id="rId2"/>
    <sheet name="Accounts Payable" sheetId="2" r:id="rId3"/>
    <sheet name="Bank Reconciliation" sheetId="3" r:id="rId4"/>
    <sheet name="Budgeting" sheetId="4" r:id="rId5"/>
    <sheet name="Cash Receipting" sheetId="5" r:id="rId6"/>
    <sheet name="Contract Management" sheetId="6" r:id="rId7"/>
    <sheet name="Fixed Assets" sheetId="7" r:id="rId8"/>
    <sheet name="General and Technical" sheetId="8" r:id="rId9"/>
    <sheet name="General Ledger" sheetId="9" r:id="rId10"/>
    <sheet name="Human Resources" sheetId="10" r:id="rId11"/>
    <sheet name="Misc Billing, Invoicing &amp; AR" sheetId="11" r:id="rId12"/>
    <sheet name="Payroll" sheetId="14" r:id="rId13"/>
    <sheet name="Project and Grant Accounting" sheetId="15" r:id="rId14"/>
    <sheet name="Purchasing" sheetId="16" r:id="rId15"/>
    <sheet name="Time and Attendance" sheetId="17" r:id="rId16"/>
    <sheet name="Module 15" sheetId="18" state="hidden" r:id="rId17"/>
    <sheet name="Module 16" sheetId="19" state="hidden" r:id="rId18"/>
    <sheet name="Module 17" sheetId="20" state="hidden" r:id="rId19"/>
    <sheet name="Module 18" sheetId="21" state="hidden" r:id="rId20"/>
    <sheet name="Module 19" sheetId="22" state="hidden" r:id="rId21"/>
    <sheet name="Module 20" sheetId="23" state="hidden" r:id="rId22"/>
    <sheet name="Module 21" sheetId="24" state="hidden" r:id="rId23"/>
    <sheet name="Module 22" sheetId="25" state="hidden" r:id="rId24"/>
    <sheet name="Module 23" sheetId="26" state="hidden" r:id="rId25"/>
    <sheet name="Module 24" sheetId="27" state="hidden" r:id="rId26"/>
    <sheet name="Module 25" sheetId="28" state="hidden" r:id="rId27"/>
    <sheet name="Module 26" sheetId="29" state="hidden" r:id="rId28"/>
    <sheet name="Module 27" sheetId="30" state="hidden" r:id="rId29"/>
    <sheet name="Module 28" sheetId="31" state="hidden" r:id="rId30"/>
    <sheet name="Module 29" sheetId="32" state="hidden" r:id="rId31"/>
    <sheet name="Module 30" sheetId="33" state="hidden" r:id="rId32"/>
    <sheet name="Module 31" sheetId="35" state="hidden" r:id="rId33"/>
    <sheet name="Module 32" sheetId="36" state="hidden" r:id="rId34"/>
    <sheet name="Module 33" sheetId="37" state="hidden" r:id="rId35"/>
    <sheet name="Module 34" sheetId="38" state="hidden" r:id="rId36"/>
    <sheet name="Module 35" sheetId="39" state="hidden" r:id="rId37"/>
    <sheet name="Module 36" sheetId="40" state="hidden" r:id="rId38"/>
    <sheet name="Module 37" sheetId="41" state="hidden" r:id="rId39"/>
    <sheet name="Module 38" sheetId="42" state="hidden" r:id="rId40"/>
    <sheet name="Module 39" sheetId="43" state="hidden" r:id="rId41"/>
    <sheet name="Module 40" sheetId="44" state="hidden" r:id="rId42"/>
    <sheet name="Module 41" sheetId="45" state="hidden" r:id="rId43"/>
    <sheet name="Module 42" sheetId="46" state="hidden" r:id="rId44"/>
    <sheet name="Module 43" sheetId="47" state="hidden" r:id="rId45"/>
    <sheet name="Module 44" sheetId="48" state="hidden" r:id="rId46"/>
    <sheet name="Module 45" sheetId="49" state="hidden" r:id="rId47"/>
    <sheet name="Module 46" sheetId="50" state="hidden" r:id="rId48"/>
    <sheet name="Module 47" sheetId="51" state="hidden" r:id="rId49"/>
    <sheet name="Module 48" sheetId="52" state="hidden" r:id="rId50"/>
    <sheet name="Module 49" sheetId="53" state="hidden" r:id="rId51"/>
    <sheet name="Module 50" sheetId="54" state="hidden" r:id="rId52"/>
  </sheets>
  <definedNames>
    <definedName name="_xlnm.Print_Area" localSheetId="2">'Accounts Payable'!$A:$G</definedName>
    <definedName name="_xlnm.Print_Area" localSheetId="3">'Bank Reconciliation'!$A:$G</definedName>
    <definedName name="_xlnm.Print_Area" localSheetId="4">Budgeting!$A:$G</definedName>
    <definedName name="_xlnm.Print_Area" localSheetId="5">'Cash Receipting'!$A:$G</definedName>
    <definedName name="_xlnm.Print_Area" localSheetId="6">'Contract Management'!$A:$G</definedName>
    <definedName name="_xlnm.Print_Area" localSheetId="7">'Fixed Assets'!$A:$G</definedName>
    <definedName name="_xlnm.Print_Area" localSheetId="8">'General and Technical'!$A:$G</definedName>
    <definedName name="_xlnm.Print_Area" localSheetId="9">'General Ledger'!$A:$G</definedName>
    <definedName name="_xlnm.Print_Area" localSheetId="10">'Human Resources'!$A:$G</definedName>
    <definedName name="_xlnm.Print_Area" localSheetId="11">'Misc Billing, Invoicing &amp; AR'!$A:$G</definedName>
    <definedName name="_xlnm.Print_Area" localSheetId="16">'Module 15'!$A:$G</definedName>
    <definedName name="_xlnm.Print_Area" localSheetId="17">'Module 16'!$A:$G</definedName>
    <definedName name="_xlnm.Print_Area" localSheetId="18">'Module 17'!$A:$G</definedName>
    <definedName name="_xlnm.Print_Area" localSheetId="19">'Module 18'!$A:$G</definedName>
    <definedName name="_xlnm.Print_Area" localSheetId="20">'Module 19'!$A:$G</definedName>
    <definedName name="_xlnm.Print_Area" localSheetId="21">'Module 20'!$A:$G</definedName>
    <definedName name="_xlnm.Print_Area" localSheetId="22">'Module 21'!$A:$G</definedName>
    <definedName name="_xlnm.Print_Area" localSheetId="23">'Module 22'!$A:$G</definedName>
    <definedName name="_xlnm.Print_Area" localSheetId="24">'Module 23'!$A:$G</definedName>
    <definedName name="_xlnm.Print_Area" localSheetId="25">'Module 24'!$A:$G</definedName>
    <definedName name="_xlnm.Print_Area" localSheetId="26">'Module 25'!$A:$G</definedName>
    <definedName name="_xlnm.Print_Area" localSheetId="27">'Module 26'!$A:$G</definedName>
    <definedName name="_xlnm.Print_Area" localSheetId="28">'Module 27'!$A:$G</definedName>
    <definedName name="_xlnm.Print_Area" localSheetId="29">'Module 28'!$A:$G</definedName>
    <definedName name="_xlnm.Print_Area" localSheetId="30">'Module 29'!$A:$G</definedName>
    <definedName name="_xlnm.Print_Area" localSheetId="31">'Module 30'!$A:$G</definedName>
    <definedName name="_xlnm.Print_Area" localSheetId="32">'Module 31'!$A:$G</definedName>
    <definedName name="_xlnm.Print_Area" localSheetId="33">'Module 32'!$A:$G</definedName>
    <definedName name="_xlnm.Print_Area" localSheetId="34">'Module 33'!$A:$G</definedName>
    <definedName name="_xlnm.Print_Area" localSheetId="35">'Module 34'!$A:$G</definedName>
    <definedName name="_xlnm.Print_Area" localSheetId="36">'Module 35'!$A:$G</definedName>
    <definedName name="_xlnm.Print_Area" localSheetId="37">'Module 36'!$A:$G</definedName>
    <definedName name="_xlnm.Print_Area" localSheetId="38">'Module 37'!$A:$G</definedName>
    <definedName name="_xlnm.Print_Area" localSheetId="39">'Module 38'!$A:$G</definedName>
    <definedName name="_xlnm.Print_Area" localSheetId="40">'Module 39'!$A:$G</definedName>
    <definedName name="_xlnm.Print_Area" localSheetId="41">'Module 40'!$A:$G</definedName>
    <definedName name="_xlnm.Print_Area" localSheetId="42">'Module 41'!$A:$G</definedName>
    <definedName name="_xlnm.Print_Area" localSheetId="43">'Module 42'!$A:$G</definedName>
    <definedName name="_xlnm.Print_Area" localSheetId="44">'Module 43'!$A:$G</definedName>
    <definedName name="_xlnm.Print_Area" localSheetId="45">'Module 44'!$A:$G</definedName>
    <definedName name="_xlnm.Print_Area" localSheetId="46">'Module 45'!$A:$G</definedName>
    <definedName name="_xlnm.Print_Area" localSheetId="47">'Module 46'!$A:$G</definedName>
    <definedName name="_xlnm.Print_Area" localSheetId="48">'Module 47'!$A:$G</definedName>
    <definedName name="_xlnm.Print_Area" localSheetId="49">'Module 48'!$A:$G</definedName>
    <definedName name="_xlnm.Print_Area" localSheetId="50">'Module 49'!$A:$G</definedName>
    <definedName name="_xlnm.Print_Area" localSheetId="51">'Module 50'!$A:$G</definedName>
    <definedName name="_xlnm.Print_Area" localSheetId="12">Payroll!$A:$G</definedName>
    <definedName name="_xlnm.Print_Area" localSheetId="13">'Project and Grant Accounting'!$A:$G</definedName>
    <definedName name="_xlnm.Print_Area" localSheetId="14">Purchasing!$A:$G</definedName>
    <definedName name="_xlnm.Print_Area" localSheetId="1">Summary!$D$8:$J$643</definedName>
    <definedName name="_xlnm.Print_Area" localSheetId="15">'Time and Attendance'!$A:$G</definedName>
    <definedName name="_xlnm.Print_Titles" localSheetId="2">'Accounts Payable'!$10:$12</definedName>
    <definedName name="_xlnm.Print_Titles" localSheetId="3">'Bank Reconciliation'!$10:$12</definedName>
    <definedName name="_xlnm.Print_Titles" localSheetId="4">Budgeting!$10:$12</definedName>
    <definedName name="_xlnm.Print_Titles" localSheetId="5">'Cash Receipting'!$10:$12</definedName>
    <definedName name="_xlnm.Print_Titles" localSheetId="6">'Contract Management'!$10:$12</definedName>
    <definedName name="_xlnm.Print_Titles" localSheetId="7">'Fixed Assets'!$10:$12</definedName>
    <definedName name="_xlnm.Print_Titles" localSheetId="8">'General and Technical'!$10:$12</definedName>
    <definedName name="_xlnm.Print_Titles" localSheetId="9">'General Ledger'!$10:$12</definedName>
    <definedName name="_xlnm.Print_Titles" localSheetId="10">'Human Resources'!$10:$12</definedName>
    <definedName name="_xlnm.Print_Titles" localSheetId="11">'Misc Billing, Invoicing &amp; AR'!$10:$12</definedName>
    <definedName name="_xlnm.Print_Titles" localSheetId="16">'Module 15'!$10:$12</definedName>
    <definedName name="_xlnm.Print_Titles" localSheetId="17">'Module 16'!$10:$12</definedName>
    <definedName name="_xlnm.Print_Titles" localSheetId="18">'Module 17'!$10:$12</definedName>
    <definedName name="_xlnm.Print_Titles" localSheetId="19">'Module 18'!$10:$12</definedName>
    <definedName name="_xlnm.Print_Titles" localSheetId="20">'Module 19'!$10:$12</definedName>
    <definedName name="_xlnm.Print_Titles" localSheetId="21">'Module 20'!$10:$12</definedName>
    <definedName name="_xlnm.Print_Titles" localSheetId="22">'Module 21'!$10:$12</definedName>
    <definedName name="_xlnm.Print_Titles" localSheetId="23">'Module 22'!$10:$12</definedName>
    <definedName name="_xlnm.Print_Titles" localSheetId="24">'Module 23'!$10:$12</definedName>
    <definedName name="_xlnm.Print_Titles" localSheetId="25">'Module 24'!$10:$12</definedName>
    <definedName name="_xlnm.Print_Titles" localSheetId="26">'Module 25'!$10:$12</definedName>
    <definedName name="_xlnm.Print_Titles" localSheetId="27">'Module 26'!$10:$12</definedName>
    <definedName name="_xlnm.Print_Titles" localSheetId="28">'Module 27'!$10:$12</definedName>
    <definedName name="_xlnm.Print_Titles" localSheetId="29">'Module 28'!$10:$12</definedName>
    <definedName name="_xlnm.Print_Titles" localSheetId="30">'Module 29'!$10:$12</definedName>
    <definedName name="_xlnm.Print_Titles" localSheetId="31">'Module 30'!$10:$12</definedName>
    <definedName name="_xlnm.Print_Titles" localSheetId="32">'Module 31'!$10:$12</definedName>
    <definedName name="_xlnm.Print_Titles" localSheetId="33">'Module 32'!$10:$12</definedName>
    <definedName name="_xlnm.Print_Titles" localSheetId="34">'Module 33'!$10:$12</definedName>
    <definedName name="_xlnm.Print_Titles" localSheetId="35">'Module 34'!$10:$12</definedName>
    <definedName name="_xlnm.Print_Titles" localSheetId="36">'Module 35'!$10:$12</definedName>
    <definedName name="_xlnm.Print_Titles" localSheetId="37">'Module 36'!$10:$12</definedName>
    <definedName name="_xlnm.Print_Titles" localSheetId="38">'Module 37'!$10:$12</definedName>
    <definedName name="_xlnm.Print_Titles" localSheetId="39">'Module 38'!$10:$12</definedName>
    <definedName name="_xlnm.Print_Titles" localSheetId="40">'Module 39'!$10:$12</definedName>
    <definedName name="_xlnm.Print_Titles" localSheetId="41">'Module 40'!$10:$12</definedName>
    <definedName name="_xlnm.Print_Titles" localSheetId="42">'Module 41'!$10:$12</definedName>
    <definedName name="_xlnm.Print_Titles" localSheetId="43">'Module 42'!$10:$12</definedName>
    <definedName name="_xlnm.Print_Titles" localSheetId="44">'Module 43'!$10:$12</definedName>
    <definedName name="_xlnm.Print_Titles" localSheetId="45">'Module 44'!$10:$12</definedName>
    <definedName name="_xlnm.Print_Titles" localSheetId="46">'Module 45'!$10:$12</definedName>
    <definedName name="_xlnm.Print_Titles" localSheetId="47">'Module 46'!$10:$12</definedName>
    <definedName name="_xlnm.Print_Titles" localSheetId="48">'Module 47'!$10:$12</definedName>
    <definedName name="_xlnm.Print_Titles" localSheetId="49">'Module 48'!$10:$12</definedName>
    <definedName name="_xlnm.Print_Titles" localSheetId="50">'Module 49'!$10:$12</definedName>
    <definedName name="_xlnm.Print_Titles" localSheetId="51">'Module 50'!$10:$12</definedName>
    <definedName name="_xlnm.Print_Titles" localSheetId="12">Payroll!$10:$12</definedName>
    <definedName name="_xlnm.Print_Titles" localSheetId="13">'Project and Grant Accounting'!$10:$12</definedName>
    <definedName name="_xlnm.Print_Titles" localSheetId="14">Purchasing!$10:$12</definedName>
    <definedName name="_xlnm.Print_Titles" localSheetId="1">Summary!$11:$12</definedName>
    <definedName name="_xlnm.Print_Titles" localSheetId="15">'Time and Attendance'!$10:$12</definedName>
  </definedNames>
  <calcPr calcId="171027"/>
</workbook>
</file>

<file path=xl/calcChain.xml><?xml version="1.0" encoding="utf-8"?>
<calcChain xmlns="http://schemas.openxmlformats.org/spreadsheetml/2006/main">
  <c r="AC2" i="4" l="1"/>
  <c r="AC2" i="5"/>
  <c r="AC2" i="6"/>
  <c r="AC2" i="7"/>
  <c r="AC2" i="8"/>
  <c r="AC2" i="9"/>
  <c r="AC2" i="10"/>
  <c r="AC2" i="11"/>
  <c r="AC2" i="14"/>
  <c r="AC2" i="15"/>
  <c r="AC2" i="16"/>
  <c r="AC2" i="17"/>
  <c r="AC2" i="18"/>
  <c r="AC2" i="19"/>
  <c r="AC2" i="20"/>
  <c r="AC2" i="21"/>
  <c r="AC2" i="22"/>
  <c r="AC2" i="23"/>
  <c r="AC2" i="24"/>
  <c r="AC2" i="25"/>
  <c r="AC2" i="26"/>
  <c r="AC2" i="27"/>
  <c r="AC2" i="28"/>
  <c r="AC2" i="29"/>
  <c r="AC2" i="30"/>
  <c r="AC2" i="31"/>
  <c r="AC2" i="32"/>
  <c r="AC2" i="33"/>
  <c r="AC2" i="35"/>
  <c r="AC2" i="36"/>
  <c r="AC2" i="37"/>
  <c r="AC2" i="38"/>
  <c r="AC2" i="39"/>
  <c r="AC2" i="40"/>
  <c r="AC2" i="41"/>
  <c r="AC2" i="42"/>
  <c r="AC2" i="43"/>
  <c r="AC2" i="44"/>
  <c r="AC2" i="45"/>
  <c r="AC2" i="46"/>
  <c r="AC2" i="47"/>
  <c r="AC2" i="48"/>
  <c r="AC2" i="49"/>
  <c r="AC2" i="50"/>
  <c r="AC2" i="51"/>
  <c r="AC2" i="52"/>
  <c r="AC2" i="53"/>
  <c r="AC2" i="54"/>
  <c r="AC2" i="3"/>
  <c r="AC2" i="2"/>
  <c r="N95" i="55" l="1"/>
  <c r="N94" i="55"/>
  <c r="N93" i="55"/>
  <c r="N92" i="55"/>
  <c r="N91" i="55"/>
  <c r="N90" i="55"/>
  <c r="N89" i="55"/>
  <c r="N88" i="55"/>
  <c r="N87" i="55"/>
  <c r="N96" i="55"/>
  <c r="N86" i="55"/>
  <c r="N85" i="55"/>
  <c r="N84" i="55"/>
  <c r="N83" i="55"/>
  <c r="N82" i="55"/>
  <c r="N81" i="55"/>
  <c r="N80" i="55"/>
  <c r="N79" i="55"/>
  <c r="N78" i="55"/>
  <c r="N77" i="55"/>
  <c r="N76" i="55"/>
  <c r="N75" i="55"/>
  <c r="N74" i="55"/>
  <c r="N73" i="55"/>
  <c r="N72" i="55"/>
  <c r="N71" i="55"/>
  <c r="N70" i="55"/>
  <c r="N69" i="55"/>
  <c r="N68" i="55"/>
  <c r="N67" i="55"/>
  <c r="N66" i="55"/>
  <c r="N65" i="55"/>
  <c r="N64" i="55"/>
  <c r="N63" i="55"/>
  <c r="N62" i="55"/>
  <c r="N61" i="55"/>
  <c r="N60" i="55"/>
  <c r="N59" i="55"/>
  <c r="N58" i="55"/>
  <c r="N57" i="55"/>
  <c r="N56" i="55"/>
  <c r="N55" i="55"/>
  <c r="N54" i="55"/>
  <c r="N53" i="55"/>
  <c r="N52" i="55"/>
  <c r="N51" i="55"/>
  <c r="N50" i="55"/>
  <c r="N49" i="55"/>
  <c r="N48" i="55"/>
  <c r="N47" i="55"/>
  <c r="I72" i="56" l="1"/>
  <c r="I73" i="56"/>
  <c r="I71" i="56"/>
  <c r="J13" i="55" l="1"/>
  <c r="A1" i="11" l="1"/>
  <c r="D67" i="56" l="1"/>
  <c r="A9" i="3" l="1"/>
  <c r="A9" i="4"/>
  <c r="D10" i="4" s="1"/>
  <c r="J16" i="56" s="1"/>
  <c r="A9" i="5"/>
  <c r="D10" i="5" s="1"/>
  <c r="J17" i="56" s="1"/>
  <c r="A9" i="6"/>
  <c r="D10" i="6" s="1"/>
  <c r="J18" i="56" s="1"/>
  <c r="A9" i="7"/>
  <c r="D10" i="7" s="1"/>
  <c r="J19" i="56" s="1"/>
  <c r="A9" i="8"/>
  <c r="D10" i="8" s="1"/>
  <c r="J20" i="56" s="1"/>
  <c r="A9" i="9"/>
  <c r="D10" i="9" s="1"/>
  <c r="J21" i="56" s="1"/>
  <c r="A9" i="10"/>
  <c r="D10" i="10" s="1"/>
  <c r="J22" i="56" s="1"/>
  <c r="A9" i="11"/>
  <c r="D10" i="11" s="1"/>
  <c r="J23" i="56" s="1"/>
  <c r="A9" i="14"/>
  <c r="D10" i="14" s="1"/>
  <c r="J24" i="56" s="1"/>
  <c r="A9" i="15"/>
  <c r="D10" i="15" s="1"/>
  <c r="J25" i="56" s="1"/>
  <c r="A9" i="16"/>
  <c r="D10" i="16" s="1"/>
  <c r="J26" i="56" s="1"/>
  <c r="A9" i="17"/>
  <c r="D10" i="17" s="1"/>
  <c r="J27" i="56" s="1"/>
  <c r="A9" i="18"/>
  <c r="D10" i="18" s="1"/>
  <c r="A9" i="19"/>
  <c r="D10" i="19" s="1"/>
  <c r="J29" i="56" s="1"/>
  <c r="A9" i="20"/>
  <c r="D10" i="20" s="1"/>
  <c r="J30" i="56" s="1"/>
  <c r="A9" i="21"/>
  <c r="D10" i="21" s="1"/>
  <c r="J31" i="56" s="1"/>
  <c r="A9" i="22"/>
  <c r="D10" i="22" s="1"/>
  <c r="A9" i="23"/>
  <c r="D10" i="23" s="1"/>
  <c r="J33" i="56" s="1"/>
  <c r="A9" i="24"/>
  <c r="D10" i="24" s="1"/>
  <c r="A9" i="25"/>
  <c r="D10" i="25" s="1"/>
  <c r="J35" i="56" s="1"/>
  <c r="A9" i="26"/>
  <c r="D10" i="26" s="1"/>
  <c r="J36" i="56" s="1"/>
  <c r="A9" i="27"/>
  <c r="D10" i="27" s="1"/>
  <c r="J37" i="56" s="1"/>
  <c r="A9" i="28"/>
  <c r="D10" i="28" s="1"/>
  <c r="J38" i="56" s="1"/>
  <c r="A9" i="29"/>
  <c r="D10" i="29" s="1"/>
  <c r="J39" i="56" s="1"/>
  <c r="A9" i="30"/>
  <c r="D10" i="30" s="1"/>
  <c r="A9" i="31"/>
  <c r="D10" i="31" s="1"/>
  <c r="J41" i="56" s="1"/>
  <c r="A9" i="32"/>
  <c r="D10" i="32" s="1"/>
  <c r="J42" i="56" s="1"/>
  <c r="A9" i="33"/>
  <c r="D10" i="33" s="1"/>
  <c r="J43" i="56" s="1"/>
  <c r="A9" i="35"/>
  <c r="D10" i="35" s="1"/>
  <c r="A9" i="36"/>
  <c r="D10" i="36" s="1"/>
  <c r="J45" i="56" s="1"/>
  <c r="A9" i="37"/>
  <c r="D10" i="37" s="1"/>
  <c r="J46" i="56" s="1"/>
  <c r="A9" i="38"/>
  <c r="D10" i="38" s="1"/>
  <c r="J47" i="56" s="1"/>
  <c r="A9" i="39"/>
  <c r="D10" i="39" s="1"/>
  <c r="A9" i="40"/>
  <c r="D10" i="40" s="1"/>
  <c r="J49" i="56" s="1"/>
  <c r="A9" i="41"/>
  <c r="D10" i="41" s="1"/>
  <c r="J50" i="56" s="1"/>
  <c r="A9" i="42"/>
  <c r="D10" i="42" s="1"/>
  <c r="J51" i="56" s="1"/>
  <c r="A9" i="43"/>
  <c r="D10" i="43" s="1"/>
  <c r="A9" i="44"/>
  <c r="D10" i="44" s="1"/>
  <c r="J53" i="56" s="1"/>
  <c r="A9" i="45"/>
  <c r="D10" i="45" s="1"/>
  <c r="A9" i="46"/>
  <c r="D10" i="46" s="1"/>
  <c r="A9" i="47"/>
  <c r="D10" i="47" s="1"/>
  <c r="A9" i="48"/>
  <c r="D10" i="48" s="1"/>
  <c r="J57" i="56" s="1"/>
  <c r="A9" i="49"/>
  <c r="D10" i="49" s="1"/>
  <c r="A9" i="50"/>
  <c r="D10" i="50" s="1"/>
  <c r="A9" i="51"/>
  <c r="D10" i="51" s="1"/>
  <c r="A9" i="52"/>
  <c r="D10" i="52" s="1"/>
  <c r="J61" i="56" s="1"/>
  <c r="A9" i="53"/>
  <c r="D10" i="53" s="1"/>
  <c r="J62" i="56" s="1"/>
  <c r="A9" i="54"/>
  <c r="D10" i="54" s="1"/>
  <c r="A9" i="2"/>
  <c r="D10" i="2" s="1"/>
  <c r="D10" i="3" l="1"/>
  <c r="J15" i="56" s="1"/>
  <c r="J63" i="56"/>
  <c r="J58" i="56"/>
  <c r="J54" i="56"/>
  <c r="J34" i="56"/>
  <c r="F58" i="2"/>
  <c r="J14" i="56"/>
  <c r="J60" i="56"/>
  <c r="J56" i="56"/>
  <c r="J52" i="56"/>
  <c r="J48" i="56"/>
  <c r="J44" i="56"/>
  <c r="J40" i="56"/>
  <c r="J32" i="56"/>
  <c r="F13" i="18"/>
  <c r="J28" i="56"/>
  <c r="J59" i="56"/>
  <c r="J55" i="56"/>
  <c r="F242" i="2"/>
  <c r="F114" i="2"/>
  <c r="F226" i="2"/>
  <c r="F98" i="2"/>
  <c r="F178" i="2"/>
  <c r="F50" i="2"/>
  <c r="F162" i="2"/>
  <c r="F34" i="2"/>
  <c r="F210" i="2"/>
  <c r="F146" i="2"/>
  <c r="F82" i="2"/>
  <c r="F18" i="2"/>
  <c r="F258" i="2"/>
  <c r="F194" i="2"/>
  <c r="F130" i="2"/>
  <c r="F66" i="2"/>
  <c r="F17" i="9"/>
  <c r="F21" i="9"/>
  <c r="F25" i="9"/>
  <c r="F29" i="9"/>
  <c r="F33" i="9"/>
  <c r="F37" i="9"/>
  <c r="F41" i="9"/>
  <c r="F45" i="9"/>
  <c r="F49" i="9"/>
  <c r="F53" i="9"/>
  <c r="F57" i="9"/>
  <c r="F61" i="9"/>
  <c r="F65" i="9"/>
  <c r="F69" i="9"/>
  <c r="F73" i="9"/>
  <c r="F77" i="9"/>
  <c r="F81" i="9"/>
  <c r="F85" i="9"/>
  <c r="F89" i="9"/>
  <c r="F93" i="9"/>
  <c r="F97" i="9"/>
  <c r="F101" i="9"/>
  <c r="F105" i="9"/>
  <c r="F109" i="9"/>
  <c r="F113" i="9"/>
  <c r="F117" i="9"/>
  <c r="F121" i="9"/>
  <c r="F125" i="9"/>
  <c r="F129" i="9"/>
  <c r="F133" i="9"/>
  <c r="F137" i="9"/>
  <c r="F141" i="9"/>
  <c r="F145" i="9"/>
  <c r="F149" i="9"/>
  <c r="F153" i="9"/>
  <c r="F157" i="9"/>
  <c r="F161" i="9"/>
  <c r="F165" i="9"/>
  <c r="F169" i="9"/>
  <c r="F173" i="9"/>
  <c r="F177" i="9"/>
  <c r="F14" i="9"/>
  <c r="F18" i="9"/>
  <c r="F22" i="9"/>
  <c r="F26" i="9"/>
  <c r="F30" i="9"/>
  <c r="F34" i="9"/>
  <c r="F38" i="9"/>
  <c r="F42" i="9"/>
  <c r="F46" i="9"/>
  <c r="F50" i="9"/>
  <c r="F54" i="9"/>
  <c r="F58" i="9"/>
  <c r="F62" i="9"/>
  <c r="F66" i="9"/>
  <c r="F70" i="9"/>
  <c r="F74" i="9"/>
  <c r="F78" i="9"/>
  <c r="F82" i="9"/>
  <c r="F86" i="9"/>
  <c r="F90" i="9"/>
  <c r="F94" i="9"/>
  <c r="F98" i="9"/>
  <c r="F102" i="9"/>
  <c r="F106" i="9"/>
  <c r="F110" i="9"/>
  <c r="F114" i="9"/>
  <c r="F118" i="9"/>
  <c r="F122" i="9"/>
  <c r="F126" i="9"/>
  <c r="F130" i="9"/>
  <c r="F134" i="9"/>
  <c r="F138" i="9"/>
  <c r="F142" i="9"/>
  <c r="F146" i="9"/>
  <c r="F150" i="9"/>
  <c r="F154" i="9"/>
  <c r="F158" i="9"/>
  <c r="F162" i="9"/>
  <c r="F166" i="9"/>
  <c r="F170" i="9"/>
  <c r="F174" i="9"/>
  <c r="F178" i="9"/>
  <c r="F15" i="9"/>
  <c r="F19" i="9"/>
  <c r="F23" i="9"/>
  <c r="F27" i="9"/>
  <c r="F31" i="9"/>
  <c r="F35" i="9"/>
  <c r="F39" i="9"/>
  <c r="F43" i="9"/>
  <c r="F47" i="9"/>
  <c r="F51" i="9"/>
  <c r="F55" i="9"/>
  <c r="F59" i="9"/>
  <c r="F63" i="9"/>
  <c r="F67" i="9"/>
  <c r="F71" i="9"/>
  <c r="F75" i="9"/>
  <c r="F79" i="9"/>
  <c r="F83" i="9"/>
  <c r="F87" i="9"/>
  <c r="F91" i="9"/>
  <c r="F95" i="9"/>
  <c r="F99" i="9"/>
  <c r="F103" i="9"/>
  <c r="F107" i="9"/>
  <c r="F111" i="9"/>
  <c r="F115" i="9"/>
  <c r="F119" i="9"/>
  <c r="F123" i="9"/>
  <c r="F127" i="9"/>
  <c r="F131" i="9"/>
  <c r="F135" i="9"/>
  <c r="F139" i="9"/>
  <c r="F143" i="9"/>
  <c r="F147" i="9"/>
  <c r="F151" i="9"/>
  <c r="F155" i="9"/>
  <c r="F159" i="9"/>
  <c r="F163" i="9"/>
  <c r="F167" i="9"/>
  <c r="F171" i="9"/>
  <c r="F175" i="9"/>
  <c r="F179" i="9"/>
  <c r="F20" i="9"/>
  <c r="F36" i="9"/>
  <c r="F52" i="9"/>
  <c r="F68" i="9"/>
  <c r="F84" i="9"/>
  <c r="F100" i="9"/>
  <c r="F116" i="9"/>
  <c r="F132" i="9"/>
  <c r="F148" i="9"/>
  <c r="F164" i="9"/>
  <c r="F180" i="9"/>
  <c r="F24" i="9"/>
  <c r="F40" i="9"/>
  <c r="F56" i="9"/>
  <c r="F72" i="9"/>
  <c r="F88" i="9"/>
  <c r="F104" i="9"/>
  <c r="F120" i="9"/>
  <c r="F136" i="9"/>
  <c r="F152" i="9"/>
  <c r="F168" i="9"/>
  <c r="F28" i="9"/>
  <c r="F44" i="9"/>
  <c r="F60" i="9"/>
  <c r="F76" i="9"/>
  <c r="F92" i="9"/>
  <c r="F108" i="9"/>
  <c r="F124" i="9"/>
  <c r="F140" i="9"/>
  <c r="F156" i="9"/>
  <c r="F172" i="9"/>
  <c r="F64" i="9"/>
  <c r="F128" i="9"/>
  <c r="F16" i="9"/>
  <c r="F80" i="9"/>
  <c r="F144" i="9"/>
  <c r="F32" i="9"/>
  <c r="F96" i="9"/>
  <c r="F160" i="9"/>
  <c r="F112" i="9"/>
  <c r="F176" i="9"/>
  <c r="F48" i="9"/>
  <c r="F13" i="9"/>
  <c r="F16" i="14"/>
  <c r="F20" i="14"/>
  <c r="F24" i="14"/>
  <c r="F28" i="14"/>
  <c r="F32" i="14"/>
  <c r="F36" i="14"/>
  <c r="F40" i="14"/>
  <c r="F44" i="14"/>
  <c r="F48" i="14"/>
  <c r="F52" i="14"/>
  <c r="F56" i="14"/>
  <c r="F60" i="14"/>
  <c r="F64" i="14"/>
  <c r="F68" i="14"/>
  <c r="F72" i="14"/>
  <c r="F76" i="14"/>
  <c r="F80" i="14"/>
  <c r="F84" i="14"/>
  <c r="F88" i="14"/>
  <c r="F92" i="14"/>
  <c r="F96" i="14"/>
  <c r="F100" i="14"/>
  <c r="F104" i="14"/>
  <c r="F108" i="14"/>
  <c r="F112" i="14"/>
  <c r="F116" i="14"/>
  <c r="F120" i="14"/>
  <c r="F124" i="14"/>
  <c r="F128" i="14"/>
  <c r="F132" i="14"/>
  <c r="F136" i="14"/>
  <c r="F140" i="14"/>
  <c r="F144" i="14"/>
  <c r="F148" i="14"/>
  <c r="F152" i="14"/>
  <c r="F156" i="14"/>
  <c r="F160" i="14"/>
  <c r="F164" i="14"/>
  <c r="F168" i="14"/>
  <c r="F172" i="14"/>
  <c r="F176" i="14"/>
  <c r="F180" i="14"/>
  <c r="F184" i="14"/>
  <c r="F188" i="14"/>
  <c r="F192" i="14"/>
  <c r="F196" i="14"/>
  <c r="F200" i="14"/>
  <c r="F204" i="14"/>
  <c r="F208" i="14"/>
  <c r="F212" i="14"/>
  <c r="F216" i="14"/>
  <c r="F220" i="14"/>
  <c r="F224" i="14"/>
  <c r="F228" i="14"/>
  <c r="F232" i="14"/>
  <c r="F236" i="14"/>
  <c r="F240" i="14"/>
  <c r="F244" i="14"/>
  <c r="F248" i="14"/>
  <c r="F252" i="14"/>
  <c r="F256" i="14"/>
  <c r="F260" i="14"/>
  <c r="F264" i="14"/>
  <c r="F268" i="14"/>
  <c r="F272" i="14"/>
  <c r="F276" i="14"/>
  <c r="F280" i="14"/>
  <c r="F284" i="14"/>
  <c r="F288" i="14"/>
  <c r="F292" i="14"/>
  <c r="F296" i="14"/>
  <c r="F300" i="14"/>
  <c r="F304" i="14"/>
  <c r="F308" i="14"/>
  <c r="F312" i="14"/>
  <c r="F316" i="14"/>
  <c r="F320" i="14"/>
  <c r="F324" i="14"/>
  <c r="F328" i="14"/>
  <c r="F332" i="14"/>
  <c r="F336" i="14"/>
  <c r="F340" i="14"/>
  <c r="F344" i="14"/>
  <c r="F348" i="14"/>
  <c r="F17" i="14"/>
  <c r="F21" i="14"/>
  <c r="F25" i="14"/>
  <c r="F29" i="14"/>
  <c r="F33" i="14"/>
  <c r="F37" i="14"/>
  <c r="F41" i="14"/>
  <c r="F45" i="14"/>
  <c r="F49" i="14"/>
  <c r="F53" i="14"/>
  <c r="F57" i="14"/>
  <c r="F61" i="14"/>
  <c r="F65" i="14"/>
  <c r="F69" i="14"/>
  <c r="F73" i="14"/>
  <c r="F77" i="14"/>
  <c r="F81" i="14"/>
  <c r="F85" i="14"/>
  <c r="F89" i="14"/>
  <c r="F93" i="14"/>
  <c r="F97" i="14"/>
  <c r="F101" i="14"/>
  <c r="F105" i="14"/>
  <c r="F109" i="14"/>
  <c r="F113" i="14"/>
  <c r="F117" i="14"/>
  <c r="F121" i="14"/>
  <c r="F125" i="14"/>
  <c r="F129" i="14"/>
  <c r="F133" i="14"/>
  <c r="F137" i="14"/>
  <c r="F141" i="14"/>
  <c r="F145" i="14"/>
  <c r="F149" i="14"/>
  <c r="F153" i="14"/>
  <c r="F157" i="14"/>
  <c r="F161" i="14"/>
  <c r="F165" i="14"/>
  <c r="F169" i="14"/>
  <c r="F173" i="14"/>
  <c r="F177" i="14"/>
  <c r="F181" i="14"/>
  <c r="F185" i="14"/>
  <c r="F189" i="14"/>
  <c r="F193" i="14"/>
  <c r="F197" i="14"/>
  <c r="F201" i="14"/>
  <c r="F205" i="14"/>
  <c r="F209" i="14"/>
  <c r="F213" i="14"/>
  <c r="F217" i="14"/>
  <c r="F221" i="14"/>
  <c r="F225" i="14"/>
  <c r="F229" i="14"/>
  <c r="F233" i="14"/>
  <c r="F237" i="14"/>
  <c r="F241" i="14"/>
  <c r="F245" i="14"/>
  <c r="F249" i="14"/>
  <c r="F14" i="14"/>
  <c r="F18" i="14"/>
  <c r="F22" i="14"/>
  <c r="F26" i="14"/>
  <c r="F30" i="14"/>
  <c r="F34" i="14"/>
  <c r="F38" i="14"/>
  <c r="F42" i="14"/>
  <c r="F46" i="14"/>
  <c r="F50" i="14"/>
  <c r="F54" i="14"/>
  <c r="F58" i="14"/>
  <c r="F62" i="14"/>
  <c r="F66" i="14"/>
  <c r="F70" i="14"/>
  <c r="F74" i="14"/>
  <c r="F78" i="14"/>
  <c r="F82" i="14"/>
  <c r="F86" i="14"/>
  <c r="F90" i="14"/>
  <c r="F94" i="14"/>
  <c r="F98" i="14"/>
  <c r="F102" i="14"/>
  <c r="F106" i="14"/>
  <c r="F110" i="14"/>
  <c r="F114" i="14"/>
  <c r="F118" i="14"/>
  <c r="F122" i="14"/>
  <c r="F126" i="14"/>
  <c r="F130" i="14"/>
  <c r="F134" i="14"/>
  <c r="F138" i="14"/>
  <c r="F142" i="14"/>
  <c r="F146" i="14"/>
  <c r="F150" i="14"/>
  <c r="F154" i="14"/>
  <c r="F158" i="14"/>
  <c r="F162" i="14"/>
  <c r="F166" i="14"/>
  <c r="F170" i="14"/>
  <c r="F174" i="14"/>
  <c r="F178" i="14"/>
  <c r="F182" i="14"/>
  <c r="F186" i="14"/>
  <c r="F190" i="14"/>
  <c r="F194" i="14"/>
  <c r="F198" i="14"/>
  <c r="F202" i="14"/>
  <c r="F206" i="14"/>
  <c r="F210" i="14"/>
  <c r="F214" i="14"/>
  <c r="F218" i="14"/>
  <c r="F222" i="14"/>
  <c r="F226" i="14"/>
  <c r="F230" i="14"/>
  <c r="F234" i="14"/>
  <c r="F238" i="14"/>
  <c r="F242" i="14"/>
  <c r="F246" i="14"/>
  <c r="F250" i="14"/>
  <c r="F254" i="14"/>
  <c r="F258" i="14"/>
  <c r="F262" i="14"/>
  <c r="F266" i="14"/>
  <c r="F270" i="14"/>
  <c r="F274" i="14"/>
  <c r="F278" i="14"/>
  <c r="F282" i="14"/>
  <c r="F286" i="14"/>
  <c r="F290" i="14"/>
  <c r="F294" i="14"/>
  <c r="F298" i="14"/>
  <c r="F302" i="14"/>
  <c r="F306" i="14"/>
  <c r="F310" i="14"/>
  <c r="F314" i="14"/>
  <c r="F318" i="14"/>
  <c r="F322" i="14"/>
  <c r="F326" i="14"/>
  <c r="F330" i="14"/>
  <c r="F334" i="14"/>
  <c r="F338" i="14"/>
  <c r="F342" i="14"/>
  <c r="F346" i="14"/>
  <c r="F350" i="14"/>
  <c r="F23" i="14"/>
  <c r="F39" i="14"/>
  <c r="F55" i="14"/>
  <c r="F71" i="14"/>
  <c r="F87" i="14"/>
  <c r="F103" i="14"/>
  <c r="F119" i="14"/>
  <c r="F135" i="14"/>
  <c r="F151" i="14"/>
  <c r="F167" i="14"/>
  <c r="F183" i="14"/>
  <c r="F199" i="14"/>
  <c r="F215" i="14"/>
  <c r="F231" i="14"/>
  <c r="F247" i="14"/>
  <c r="F257" i="14"/>
  <c r="F265" i="14"/>
  <c r="F273" i="14"/>
  <c r="F281" i="14"/>
  <c r="F289" i="14"/>
  <c r="F297" i="14"/>
  <c r="F305" i="14"/>
  <c r="F313" i="14"/>
  <c r="F321" i="14"/>
  <c r="F329" i="14"/>
  <c r="F337" i="14"/>
  <c r="F345" i="14"/>
  <c r="F27" i="14"/>
  <c r="F43" i="14"/>
  <c r="F59" i="14"/>
  <c r="F75" i="14"/>
  <c r="F91" i="14"/>
  <c r="F107" i="14"/>
  <c r="F123" i="14"/>
  <c r="F139" i="14"/>
  <c r="F155" i="14"/>
  <c r="F171" i="14"/>
  <c r="F187" i="14"/>
  <c r="F203" i="14"/>
  <c r="F219" i="14"/>
  <c r="F235" i="14"/>
  <c r="F251" i="14"/>
  <c r="F259" i="14"/>
  <c r="F267" i="14"/>
  <c r="F275" i="14"/>
  <c r="F283" i="14"/>
  <c r="F291" i="14"/>
  <c r="F299" i="14"/>
  <c r="F307" i="14"/>
  <c r="F315" i="14"/>
  <c r="F323" i="14"/>
  <c r="F331" i="14"/>
  <c r="F339" i="14"/>
  <c r="F347" i="14"/>
  <c r="F15" i="14"/>
  <c r="F31" i="14"/>
  <c r="F47" i="14"/>
  <c r="F63" i="14"/>
  <c r="F79" i="14"/>
  <c r="F95" i="14"/>
  <c r="F111" i="14"/>
  <c r="F127" i="14"/>
  <c r="F143" i="14"/>
  <c r="F159" i="14"/>
  <c r="F175" i="14"/>
  <c r="F191" i="14"/>
  <c r="F207" i="14"/>
  <c r="F223" i="14"/>
  <c r="F239" i="14"/>
  <c r="F253" i="14"/>
  <c r="F261" i="14"/>
  <c r="F269" i="14"/>
  <c r="F277" i="14"/>
  <c r="F285" i="14"/>
  <c r="F293" i="14"/>
  <c r="F301" i="14"/>
  <c r="F309" i="14"/>
  <c r="F317" i="14"/>
  <c r="F325" i="14"/>
  <c r="F333" i="14"/>
  <c r="F341" i="14"/>
  <c r="F349" i="14"/>
  <c r="F35" i="14"/>
  <c r="F99" i="14"/>
  <c r="F163" i="14"/>
  <c r="F227" i="14"/>
  <c r="F271" i="14"/>
  <c r="F303" i="14"/>
  <c r="F335" i="14"/>
  <c r="F51" i="14"/>
  <c r="F115" i="14"/>
  <c r="F179" i="14"/>
  <c r="F243" i="14"/>
  <c r="F279" i="14"/>
  <c r="F311" i="14"/>
  <c r="F343" i="14"/>
  <c r="F67" i="14"/>
  <c r="F131" i="14"/>
  <c r="F195" i="14"/>
  <c r="F255" i="14"/>
  <c r="F287" i="14"/>
  <c r="F319" i="14"/>
  <c r="F351" i="14"/>
  <c r="F19" i="14"/>
  <c r="F263" i="14"/>
  <c r="F83" i="14"/>
  <c r="F295" i="14"/>
  <c r="F147" i="14"/>
  <c r="F327" i="14"/>
  <c r="F211" i="14"/>
  <c r="F222" i="2"/>
  <c r="F158" i="2"/>
  <c r="F94" i="2"/>
  <c r="F46" i="2"/>
  <c r="F14" i="2"/>
  <c r="F16" i="19"/>
  <c r="F20" i="19"/>
  <c r="F24" i="19"/>
  <c r="F28" i="19"/>
  <c r="F32" i="19"/>
  <c r="F36" i="19"/>
  <c r="F40" i="19"/>
  <c r="F44" i="19"/>
  <c r="F48" i="19"/>
  <c r="F52" i="19"/>
  <c r="F56" i="19"/>
  <c r="F60" i="19"/>
  <c r="F64" i="19"/>
  <c r="F68" i="19"/>
  <c r="F72" i="19"/>
  <c r="F76" i="19"/>
  <c r="F80" i="19"/>
  <c r="F84" i="19"/>
  <c r="F88" i="19"/>
  <c r="F92" i="19"/>
  <c r="F96" i="19"/>
  <c r="F100" i="19"/>
  <c r="F104" i="19"/>
  <c r="F108" i="19"/>
  <c r="F112" i="19"/>
  <c r="F116" i="19"/>
  <c r="F120" i="19"/>
  <c r="F124" i="19"/>
  <c r="F128" i="19"/>
  <c r="F132" i="19"/>
  <c r="F136" i="19"/>
  <c r="F140" i="19"/>
  <c r="F144" i="19"/>
  <c r="F148" i="19"/>
  <c r="F152" i="19"/>
  <c r="F156" i="19"/>
  <c r="F160" i="19"/>
  <c r="F164" i="19"/>
  <c r="F168" i="19"/>
  <c r="F172" i="19"/>
  <c r="F176" i="19"/>
  <c r="F180" i="19"/>
  <c r="F184" i="19"/>
  <c r="F188" i="19"/>
  <c r="F192" i="19"/>
  <c r="F196" i="19"/>
  <c r="F200" i="19"/>
  <c r="F204" i="19"/>
  <c r="F208" i="19"/>
  <c r="F212" i="19"/>
  <c r="F216" i="19"/>
  <c r="F220" i="19"/>
  <c r="F224" i="19"/>
  <c r="F228" i="19"/>
  <c r="F232" i="19"/>
  <c r="F236" i="19"/>
  <c r="F240" i="19"/>
  <c r="F244" i="19"/>
  <c r="F248" i="19"/>
  <c r="F252" i="19"/>
  <c r="F256" i="19"/>
  <c r="F260" i="19"/>
  <c r="F264" i="19"/>
  <c r="F268" i="19"/>
  <c r="F272" i="19"/>
  <c r="F276" i="19"/>
  <c r="F280" i="19"/>
  <c r="F284" i="19"/>
  <c r="F288" i="19"/>
  <c r="F292" i="19"/>
  <c r="F296" i="19"/>
  <c r="F300" i="19"/>
  <c r="F304" i="19"/>
  <c r="F308" i="19"/>
  <c r="F312" i="19"/>
  <c r="F316" i="19"/>
  <c r="F320" i="19"/>
  <c r="F324" i="19"/>
  <c r="F328" i="19"/>
  <c r="F332" i="19"/>
  <c r="F336" i="19"/>
  <c r="F340" i="19"/>
  <c r="F344" i="19"/>
  <c r="F348" i="19"/>
  <c r="F352" i="19"/>
  <c r="F356" i="19"/>
  <c r="F360" i="19"/>
  <c r="F364" i="19"/>
  <c r="F368" i="19"/>
  <c r="F372" i="19"/>
  <c r="F376" i="19"/>
  <c r="F380" i="19"/>
  <c r="F384" i="19"/>
  <c r="F388" i="19"/>
  <c r="F392" i="19"/>
  <c r="F396" i="19"/>
  <c r="F400" i="19"/>
  <c r="F404" i="19"/>
  <c r="F408" i="19"/>
  <c r="F412" i="19"/>
  <c r="F416" i="19"/>
  <c r="F420" i="19"/>
  <c r="F424" i="19"/>
  <c r="F428" i="19"/>
  <c r="F432" i="19"/>
  <c r="F436" i="19"/>
  <c r="F440" i="19"/>
  <c r="F444" i="19"/>
  <c r="F448" i="19"/>
  <c r="F452" i="19"/>
  <c r="F456" i="19"/>
  <c r="F460" i="19"/>
  <c r="F464" i="19"/>
  <c r="F468" i="19"/>
  <c r="F472" i="19"/>
  <c r="F476" i="19"/>
  <c r="F480" i="19"/>
  <c r="F484" i="19"/>
  <c r="F488" i="19"/>
  <c r="F492" i="19"/>
  <c r="F496" i="19"/>
  <c r="F500" i="19"/>
  <c r="F504" i="19"/>
  <c r="F508" i="19"/>
  <c r="F512" i="19"/>
  <c r="F516" i="19"/>
  <c r="F520" i="19"/>
  <c r="F524" i="19"/>
  <c r="F528" i="19"/>
  <c r="F532" i="19"/>
  <c r="F536" i="19"/>
  <c r="F540" i="19"/>
  <c r="F544" i="19"/>
  <c r="F548" i="19"/>
  <c r="F552" i="19"/>
  <c r="F556" i="19"/>
  <c r="F560" i="19"/>
  <c r="F564" i="19"/>
  <c r="F568" i="19"/>
  <c r="F572" i="19"/>
  <c r="F576" i="19"/>
  <c r="F580" i="19"/>
  <c r="F584" i="19"/>
  <c r="F588" i="19"/>
  <c r="F592" i="19"/>
  <c r="F596" i="19"/>
  <c r="F600" i="19"/>
  <c r="F604" i="19"/>
  <c r="F608" i="19"/>
  <c r="F612" i="19"/>
  <c r="F616" i="19"/>
  <c r="F620" i="19"/>
  <c r="F624" i="19"/>
  <c r="F628" i="19"/>
  <c r="F632" i="19"/>
  <c r="F636" i="19"/>
  <c r="F640" i="19"/>
  <c r="F644" i="19"/>
  <c r="F648" i="19"/>
  <c r="F652" i="19"/>
  <c r="F656" i="19"/>
  <c r="F660" i="19"/>
  <c r="F664" i="19"/>
  <c r="F668" i="19"/>
  <c r="F672" i="19"/>
  <c r="F676" i="19"/>
  <c r="F680" i="19"/>
  <c r="F684" i="19"/>
  <c r="F688" i="19"/>
  <c r="F692" i="19"/>
  <c r="F696" i="19"/>
  <c r="F700" i="19"/>
  <c r="F704" i="19"/>
  <c r="F708" i="19"/>
  <c r="F712" i="19"/>
  <c r="F716" i="19"/>
  <c r="F720" i="19"/>
  <c r="F724" i="19"/>
  <c r="F728" i="19"/>
  <c r="F732" i="19"/>
  <c r="F736" i="19"/>
  <c r="F740" i="19"/>
  <c r="F744" i="19"/>
  <c r="F748" i="19"/>
  <c r="F752" i="19"/>
  <c r="F756" i="19"/>
  <c r="F760" i="19"/>
  <c r="F764" i="19"/>
  <c r="F768" i="19"/>
  <c r="F772" i="19"/>
  <c r="F776" i="19"/>
  <c r="F780" i="19"/>
  <c r="F784" i="19"/>
  <c r="F788" i="19"/>
  <c r="F792" i="19"/>
  <c r="F796" i="19"/>
  <c r="F800" i="19"/>
  <c r="F804" i="19"/>
  <c r="F808" i="19"/>
  <c r="F812" i="19"/>
  <c r="F816" i="19"/>
  <c r="F820" i="19"/>
  <c r="F824" i="19"/>
  <c r="F828" i="19"/>
  <c r="F832" i="19"/>
  <c r="F836" i="19"/>
  <c r="F840" i="19"/>
  <c r="F844" i="19"/>
  <c r="F848" i="19"/>
  <c r="F852" i="19"/>
  <c r="F856" i="19"/>
  <c r="F860" i="19"/>
  <c r="F864" i="19"/>
  <c r="F868" i="19"/>
  <c r="F872" i="19"/>
  <c r="F876" i="19"/>
  <c r="F880" i="19"/>
  <c r="F884" i="19"/>
  <c r="F888" i="19"/>
  <c r="F892" i="19"/>
  <c r="F896" i="19"/>
  <c r="F900" i="19"/>
  <c r="F904" i="19"/>
  <c r="F908" i="19"/>
  <c r="F912" i="19"/>
  <c r="F916" i="19"/>
  <c r="F920" i="19"/>
  <c r="F924" i="19"/>
  <c r="F928" i="19"/>
  <c r="F932" i="19"/>
  <c r="F936" i="19"/>
  <c r="F940" i="19"/>
  <c r="F944" i="19"/>
  <c r="F948" i="19"/>
  <c r="F952" i="19"/>
  <c r="F956" i="19"/>
  <c r="F960" i="19"/>
  <c r="F964" i="19"/>
  <c r="F968" i="19"/>
  <c r="F972" i="19"/>
  <c r="F976" i="19"/>
  <c r="F980" i="19"/>
  <c r="F984" i="19"/>
  <c r="F988" i="19"/>
  <c r="F992" i="19"/>
  <c r="F996" i="19"/>
  <c r="F1000" i="19"/>
  <c r="F1004" i="19"/>
  <c r="F1008" i="19"/>
  <c r="F1012" i="19"/>
  <c r="F17" i="19"/>
  <c r="F21" i="19"/>
  <c r="F25" i="19"/>
  <c r="F29" i="19"/>
  <c r="F33" i="19"/>
  <c r="F37" i="19"/>
  <c r="F41" i="19"/>
  <c r="F45" i="19"/>
  <c r="F49" i="19"/>
  <c r="F53" i="19"/>
  <c r="F57" i="19"/>
  <c r="F61" i="19"/>
  <c r="F65" i="19"/>
  <c r="F69" i="19"/>
  <c r="F73" i="19"/>
  <c r="F77" i="19"/>
  <c r="F81" i="19"/>
  <c r="F85" i="19"/>
  <c r="F89" i="19"/>
  <c r="F93" i="19"/>
  <c r="F97" i="19"/>
  <c r="F101" i="19"/>
  <c r="F105" i="19"/>
  <c r="F109" i="19"/>
  <c r="F113" i="19"/>
  <c r="F117" i="19"/>
  <c r="F121" i="19"/>
  <c r="F125" i="19"/>
  <c r="F129" i="19"/>
  <c r="F133" i="19"/>
  <c r="F137" i="19"/>
  <c r="F141" i="19"/>
  <c r="F145" i="19"/>
  <c r="F149" i="19"/>
  <c r="F153" i="19"/>
  <c r="F157" i="19"/>
  <c r="F161" i="19"/>
  <c r="F165" i="19"/>
  <c r="F169" i="19"/>
  <c r="F173" i="19"/>
  <c r="F177" i="19"/>
  <c r="F181" i="19"/>
  <c r="F185" i="19"/>
  <c r="F189" i="19"/>
  <c r="F193" i="19"/>
  <c r="F197" i="19"/>
  <c r="F201" i="19"/>
  <c r="F205" i="19"/>
  <c r="F209" i="19"/>
  <c r="F213" i="19"/>
  <c r="F217" i="19"/>
  <c r="F221" i="19"/>
  <c r="F225" i="19"/>
  <c r="F229" i="19"/>
  <c r="F233" i="19"/>
  <c r="F237" i="19"/>
  <c r="F241" i="19"/>
  <c r="F245" i="19"/>
  <c r="F249" i="19"/>
  <c r="F253" i="19"/>
  <c r="F257" i="19"/>
  <c r="F261" i="19"/>
  <c r="F265" i="19"/>
  <c r="F269" i="19"/>
  <c r="F273" i="19"/>
  <c r="F277" i="19"/>
  <c r="F281" i="19"/>
  <c r="F285" i="19"/>
  <c r="F289" i="19"/>
  <c r="F293" i="19"/>
  <c r="F297" i="19"/>
  <c r="F301" i="19"/>
  <c r="F305" i="19"/>
  <c r="F309" i="19"/>
  <c r="F313" i="19"/>
  <c r="F317" i="19"/>
  <c r="F321" i="19"/>
  <c r="F325" i="19"/>
  <c r="F329" i="19"/>
  <c r="F333" i="19"/>
  <c r="F337" i="19"/>
  <c r="F341" i="19"/>
  <c r="F345" i="19"/>
  <c r="F349" i="19"/>
  <c r="F353" i="19"/>
  <c r="F357" i="19"/>
  <c r="F361" i="19"/>
  <c r="F365" i="19"/>
  <c r="F369" i="19"/>
  <c r="F373" i="19"/>
  <c r="F377" i="19"/>
  <c r="F381" i="19"/>
  <c r="F385" i="19"/>
  <c r="F389" i="19"/>
  <c r="F393" i="19"/>
  <c r="F397" i="19"/>
  <c r="F401" i="19"/>
  <c r="F405" i="19"/>
  <c r="F409" i="19"/>
  <c r="F413" i="19"/>
  <c r="F417" i="19"/>
  <c r="F421" i="19"/>
  <c r="F425" i="19"/>
  <c r="F429" i="19"/>
  <c r="F433" i="19"/>
  <c r="F437" i="19"/>
  <c r="F441" i="19"/>
  <c r="F445" i="19"/>
  <c r="F449" i="19"/>
  <c r="F453" i="19"/>
  <c r="F457" i="19"/>
  <c r="F461" i="19"/>
  <c r="F465" i="19"/>
  <c r="F469" i="19"/>
  <c r="F473" i="19"/>
  <c r="F477" i="19"/>
  <c r="F481" i="19"/>
  <c r="F485" i="19"/>
  <c r="F489" i="19"/>
  <c r="F493" i="19"/>
  <c r="F497" i="19"/>
  <c r="F501" i="19"/>
  <c r="F505" i="19"/>
  <c r="F509" i="19"/>
  <c r="F513" i="19"/>
  <c r="F517" i="19"/>
  <c r="F521" i="19"/>
  <c r="F525" i="19"/>
  <c r="F529" i="19"/>
  <c r="F533" i="19"/>
  <c r="F537" i="19"/>
  <c r="F541" i="19"/>
  <c r="F545" i="19"/>
  <c r="F549" i="19"/>
  <c r="F553" i="19"/>
  <c r="F557" i="19"/>
  <c r="F561" i="19"/>
  <c r="F565" i="19"/>
  <c r="F569" i="19"/>
  <c r="F573" i="19"/>
  <c r="F577" i="19"/>
  <c r="F581" i="19"/>
  <c r="F585" i="19"/>
  <c r="F589" i="19"/>
  <c r="F593" i="19"/>
  <c r="F597" i="19"/>
  <c r="F601" i="19"/>
  <c r="F605" i="19"/>
  <c r="F609" i="19"/>
  <c r="F613" i="19"/>
  <c r="F617" i="19"/>
  <c r="F621" i="19"/>
  <c r="F625" i="19"/>
  <c r="F629" i="19"/>
  <c r="F633" i="19"/>
  <c r="F637" i="19"/>
  <c r="F641" i="19"/>
  <c r="F645" i="19"/>
  <c r="F649" i="19"/>
  <c r="F653" i="19"/>
  <c r="F657" i="19"/>
  <c r="F661" i="19"/>
  <c r="F665" i="19"/>
  <c r="F669" i="19"/>
  <c r="F673" i="19"/>
  <c r="F677" i="19"/>
  <c r="F681" i="19"/>
  <c r="F685" i="19"/>
  <c r="F689" i="19"/>
  <c r="F693" i="19"/>
  <c r="F697" i="19"/>
  <c r="F701" i="19"/>
  <c r="F705" i="19"/>
  <c r="F709" i="19"/>
  <c r="F713" i="19"/>
  <c r="F717" i="19"/>
  <c r="F721" i="19"/>
  <c r="F725" i="19"/>
  <c r="F729" i="19"/>
  <c r="F733" i="19"/>
  <c r="F737" i="19"/>
  <c r="F741" i="19"/>
  <c r="F745" i="19"/>
  <c r="F749" i="19"/>
  <c r="F753" i="19"/>
  <c r="F757" i="19"/>
  <c r="F761" i="19"/>
  <c r="F765" i="19"/>
  <c r="F769" i="19"/>
  <c r="F773" i="19"/>
  <c r="F777" i="19"/>
  <c r="F781" i="19"/>
  <c r="F785" i="19"/>
  <c r="F789" i="19"/>
  <c r="F793" i="19"/>
  <c r="F797" i="19"/>
  <c r="F801" i="19"/>
  <c r="F805" i="19"/>
  <c r="F809" i="19"/>
  <c r="F813" i="19"/>
  <c r="F817" i="19"/>
  <c r="F821" i="19"/>
  <c r="F825" i="19"/>
  <c r="F829" i="19"/>
  <c r="F833" i="19"/>
  <c r="F837" i="19"/>
  <c r="F841" i="19"/>
  <c r="F845" i="19"/>
  <c r="F849" i="19"/>
  <c r="F853" i="19"/>
  <c r="F857" i="19"/>
  <c r="F861" i="19"/>
  <c r="F865" i="19"/>
  <c r="F869" i="19"/>
  <c r="F873" i="19"/>
  <c r="F877" i="19"/>
  <c r="F881" i="19"/>
  <c r="F885" i="19"/>
  <c r="F889" i="19"/>
  <c r="F893" i="19"/>
  <c r="F897" i="19"/>
  <c r="F901" i="19"/>
  <c r="F905" i="19"/>
  <c r="F909" i="19"/>
  <c r="F913" i="19"/>
  <c r="F917" i="19"/>
  <c r="F921" i="19"/>
  <c r="F925" i="19"/>
  <c r="F929" i="19"/>
  <c r="F933" i="19"/>
  <c r="F937" i="19"/>
  <c r="F941" i="19"/>
  <c r="F945" i="19"/>
  <c r="F949" i="19"/>
  <c r="F953" i="19"/>
  <c r="F957" i="19"/>
  <c r="F961" i="19"/>
  <c r="F965" i="19"/>
  <c r="F969" i="19"/>
  <c r="F973" i="19"/>
  <c r="F977" i="19"/>
  <c r="F981" i="19"/>
  <c r="F985" i="19"/>
  <c r="F989" i="19"/>
  <c r="F993" i="19"/>
  <c r="F997" i="19"/>
  <c r="F1001" i="19"/>
  <c r="F1005" i="19"/>
  <c r="F1009" i="19"/>
  <c r="F14" i="19"/>
  <c r="F18" i="19"/>
  <c r="F22" i="19"/>
  <c r="F26" i="19"/>
  <c r="F30" i="19"/>
  <c r="F34" i="19"/>
  <c r="F38" i="19"/>
  <c r="F42" i="19"/>
  <c r="F46" i="19"/>
  <c r="F50" i="19"/>
  <c r="F54" i="19"/>
  <c r="F58" i="19"/>
  <c r="F62" i="19"/>
  <c r="F66" i="19"/>
  <c r="F70" i="19"/>
  <c r="F74" i="19"/>
  <c r="F78" i="19"/>
  <c r="F82" i="19"/>
  <c r="F86" i="19"/>
  <c r="F90" i="19"/>
  <c r="F94" i="19"/>
  <c r="F98" i="19"/>
  <c r="F102" i="19"/>
  <c r="F106" i="19"/>
  <c r="F110" i="19"/>
  <c r="F114" i="19"/>
  <c r="F118" i="19"/>
  <c r="F122" i="19"/>
  <c r="F126" i="19"/>
  <c r="F130" i="19"/>
  <c r="F134" i="19"/>
  <c r="F138" i="19"/>
  <c r="F142" i="19"/>
  <c r="F146" i="19"/>
  <c r="F150" i="19"/>
  <c r="F154" i="19"/>
  <c r="F158" i="19"/>
  <c r="F162" i="19"/>
  <c r="F166" i="19"/>
  <c r="F170" i="19"/>
  <c r="F174" i="19"/>
  <c r="F178" i="19"/>
  <c r="F182" i="19"/>
  <c r="F186" i="19"/>
  <c r="F190" i="19"/>
  <c r="F194" i="19"/>
  <c r="F198" i="19"/>
  <c r="F202" i="19"/>
  <c r="F206" i="19"/>
  <c r="F210" i="19"/>
  <c r="F214" i="19"/>
  <c r="F218" i="19"/>
  <c r="F222" i="19"/>
  <c r="F226" i="19"/>
  <c r="F230" i="19"/>
  <c r="F234" i="19"/>
  <c r="F238" i="19"/>
  <c r="F242" i="19"/>
  <c r="F246" i="19"/>
  <c r="F250" i="19"/>
  <c r="F254" i="19"/>
  <c r="F258" i="19"/>
  <c r="F262" i="19"/>
  <c r="F266" i="19"/>
  <c r="F270" i="19"/>
  <c r="F274" i="19"/>
  <c r="F278" i="19"/>
  <c r="F282" i="19"/>
  <c r="F286" i="19"/>
  <c r="F290" i="19"/>
  <c r="F294" i="19"/>
  <c r="F298" i="19"/>
  <c r="F302" i="19"/>
  <c r="F306" i="19"/>
  <c r="F310" i="19"/>
  <c r="F314" i="19"/>
  <c r="F318" i="19"/>
  <c r="F322" i="19"/>
  <c r="F326" i="19"/>
  <c r="F330" i="19"/>
  <c r="F334" i="19"/>
  <c r="F338" i="19"/>
  <c r="F342" i="19"/>
  <c r="F346" i="19"/>
  <c r="F350" i="19"/>
  <c r="F354" i="19"/>
  <c r="F358" i="19"/>
  <c r="F362" i="19"/>
  <c r="F366" i="19"/>
  <c r="F370" i="19"/>
  <c r="F374" i="19"/>
  <c r="F378" i="19"/>
  <c r="F382" i="19"/>
  <c r="F386" i="19"/>
  <c r="F390" i="19"/>
  <c r="F394" i="19"/>
  <c r="F398" i="19"/>
  <c r="F402" i="19"/>
  <c r="F406" i="19"/>
  <c r="F410" i="19"/>
  <c r="F414" i="19"/>
  <c r="F418" i="19"/>
  <c r="F422" i="19"/>
  <c r="F426" i="19"/>
  <c r="F430" i="19"/>
  <c r="F434" i="19"/>
  <c r="F438" i="19"/>
  <c r="F442" i="19"/>
  <c r="F446" i="19"/>
  <c r="F450" i="19"/>
  <c r="F454" i="19"/>
  <c r="F458" i="19"/>
  <c r="F462" i="19"/>
  <c r="F466" i="19"/>
  <c r="F470" i="19"/>
  <c r="F474" i="19"/>
  <c r="F478" i="19"/>
  <c r="F482" i="19"/>
  <c r="F486" i="19"/>
  <c r="F490" i="19"/>
  <c r="F494" i="19"/>
  <c r="F498" i="19"/>
  <c r="F502" i="19"/>
  <c r="F506" i="19"/>
  <c r="F510" i="19"/>
  <c r="F514" i="19"/>
  <c r="F518" i="19"/>
  <c r="F522" i="19"/>
  <c r="F526" i="19"/>
  <c r="F530" i="19"/>
  <c r="F534" i="19"/>
  <c r="F538" i="19"/>
  <c r="F542" i="19"/>
  <c r="F546" i="19"/>
  <c r="F550" i="19"/>
  <c r="F554" i="19"/>
  <c r="F558" i="19"/>
  <c r="F562" i="19"/>
  <c r="F566" i="19"/>
  <c r="F570" i="19"/>
  <c r="F574" i="19"/>
  <c r="F578" i="19"/>
  <c r="F582" i="19"/>
  <c r="F586" i="19"/>
  <c r="F590" i="19"/>
  <c r="F594" i="19"/>
  <c r="F598" i="19"/>
  <c r="F602" i="19"/>
  <c r="F606" i="19"/>
  <c r="F610" i="19"/>
  <c r="F614" i="19"/>
  <c r="F618" i="19"/>
  <c r="F622" i="19"/>
  <c r="F626" i="19"/>
  <c r="F630" i="19"/>
  <c r="F634" i="19"/>
  <c r="F638" i="19"/>
  <c r="F642" i="19"/>
  <c r="F646" i="19"/>
  <c r="F650" i="19"/>
  <c r="F654" i="19"/>
  <c r="F658" i="19"/>
  <c r="F662" i="19"/>
  <c r="F666" i="19"/>
  <c r="F670" i="19"/>
  <c r="F674" i="19"/>
  <c r="F678" i="19"/>
  <c r="F682" i="19"/>
  <c r="F686" i="19"/>
  <c r="F690" i="19"/>
  <c r="F694" i="19"/>
  <c r="F698" i="19"/>
  <c r="F702" i="19"/>
  <c r="F706" i="19"/>
  <c r="F710" i="19"/>
  <c r="F714" i="19"/>
  <c r="F718" i="19"/>
  <c r="F722" i="19"/>
  <c r="F726" i="19"/>
  <c r="F730" i="19"/>
  <c r="F734" i="19"/>
  <c r="F738" i="19"/>
  <c r="F742" i="19"/>
  <c r="F746" i="19"/>
  <c r="F750" i="19"/>
  <c r="F754" i="19"/>
  <c r="F758" i="19"/>
  <c r="F762" i="19"/>
  <c r="F766" i="19"/>
  <c r="F770" i="19"/>
  <c r="F774" i="19"/>
  <c r="F778" i="19"/>
  <c r="F782" i="19"/>
  <c r="F786" i="19"/>
  <c r="F790" i="19"/>
  <c r="F794" i="19"/>
  <c r="F798" i="19"/>
  <c r="F802" i="19"/>
  <c r="F806" i="19"/>
  <c r="F810" i="19"/>
  <c r="F814" i="19"/>
  <c r="F818" i="19"/>
  <c r="F822" i="19"/>
  <c r="F826" i="19"/>
  <c r="F830" i="19"/>
  <c r="F834" i="19"/>
  <c r="F838" i="19"/>
  <c r="F842" i="19"/>
  <c r="F846" i="19"/>
  <c r="F850" i="19"/>
  <c r="F854" i="19"/>
  <c r="F858" i="19"/>
  <c r="F862" i="19"/>
  <c r="F866" i="19"/>
  <c r="F870" i="19"/>
  <c r="F874" i="19"/>
  <c r="F878" i="19"/>
  <c r="F882" i="19"/>
  <c r="F886" i="19"/>
  <c r="F890" i="19"/>
  <c r="F894" i="19"/>
  <c r="F898" i="19"/>
  <c r="F902" i="19"/>
  <c r="F906" i="19"/>
  <c r="F910" i="19"/>
  <c r="F914" i="19"/>
  <c r="F918" i="19"/>
  <c r="F922" i="19"/>
  <c r="F926" i="19"/>
  <c r="F930" i="19"/>
  <c r="F934" i="19"/>
  <c r="F938" i="19"/>
  <c r="F942" i="19"/>
  <c r="F946" i="19"/>
  <c r="F950" i="19"/>
  <c r="F954" i="19"/>
  <c r="F958" i="19"/>
  <c r="F962" i="19"/>
  <c r="F966" i="19"/>
  <c r="F970" i="19"/>
  <c r="F974" i="19"/>
  <c r="F978" i="19"/>
  <c r="F982" i="19"/>
  <c r="F986" i="19"/>
  <c r="F990" i="19"/>
  <c r="F994" i="19"/>
  <c r="F998" i="19"/>
  <c r="F1002" i="19"/>
  <c r="F1006" i="19"/>
  <c r="F1010" i="19"/>
  <c r="F15" i="19"/>
  <c r="F31" i="19"/>
  <c r="F47" i="19"/>
  <c r="F63" i="19"/>
  <c r="F79" i="19"/>
  <c r="F95" i="19"/>
  <c r="F111" i="19"/>
  <c r="F127" i="19"/>
  <c r="F143" i="19"/>
  <c r="F159" i="19"/>
  <c r="F175" i="19"/>
  <c r="F191" i="19"/>
  <c r="F207" i="19"/>
  <c r="F223" i="19"/>
  <c r="F239" i="19"/>
  <c r="F255" i="19"/>
  <c r="F271" i="19"/>
  <c r="F287" i="19"/>
  <c r="F303" i="19"/>
  <c r="F319" i="19"/>
  <c r="F335" i="19"/>
  <c r="F351" i="19"/>
  <c r="F367" i="19"/>
  <c r="F383" i="19"/>
  <c r="F399" i="19"/>
  <c r="F415" i="19"/>
  <c r="F431" i="19"/>
  <c r="F447" i="19"/>
  <c r="F463" i="19"/>
  <c r="F479" i="19"/>
  <c r="F495" i="19"/>
  <c r="F511" i="19"/>
  <c r="F527" i="19"/>
  <c r="F543" i="19"/>
  <c r="F559" i="19"/>
  <c r="F575" i="19"/>
  <c r="F591" i="19"/>
  <c r="F607" i="19"/>
  <c r="F623" i="19"/>
  <c r="F639" i="19"/>
  <c r="F655" i="19"/>
  <c r="F671" i="19"/>
  <c r="F687" i="19"/>
  <c r="F703" i="19"/>
  <c r="F719" i="19"/>
  <c r="F735" i="19"/>
  <c r="F751" i="19"/>
  <c r="F767" i="19"/>
  <c r="F783" i="19"/>
  <c r="F799" i="19"/>
  <c r="F815" i="19"/>
  <c r="F831" i="19"/>
  <c r="F847" i="19"/>
  <c r="F863" i="19"/>
  <c r="F879" i="19"/>
  <c r="F895" i="19"/>
  <c r="F911" i="19"/>
  <c r="F927" i="19"/>
  <c r="F943" i="19"/>
  <c r="F959" i="19"/>
  <c r="F975" i="19"/>
  <c r="F991" i="19"/>
  <c r="F1007" i="19"/>
  <c r="F19" i="19"/>
  <c r="F35" i="19"/>
  <c r="F51" i="19"/>
  <c r="F67" i="19"/>
  <c r="F83" i="19"/>
  <c r="F99" i="19"/>
  <c r="F115" i="19"/>
  <c r="F131" i="19"/>
  <c r="F147" i="19"/>
  <c r="F163" i="19"/>
  <c r="F179" i="19"/>
  <c r="F195" i="19"/>
  <c r="F211" i="19"/>
  <c r="F227" i="19"/>
  <c r="F243" i="19"/>
  <c r="F259" i="19"/>
  <c r="F275" i="19"/>
  <c r="F291" i="19"/>
  <c r="F307" i="19"/>
  <c r="F323" i="19"/>
  <c r="F339" i="19"/>
  <c r="F355" i="19"/>
  <c r="F371" i="19"/>
  <c r="F387" i="19"/>
  <c r="F403" i="19"/>
  <c r="F419" i="19"/>
  <c r="F435" i="19"/>
  <c r="F451" i="19"/>
  <c r="F467" i="19"/>
  <c r="F483" i="19"/>
  <c r="F499" i="19"/>
  <c r="F515" i="19"/>
  <c r="F531" i="19"/>
  <c r="F547" i="19"/>
  <c r="F563" i="19"/>
  <c r="F579" i="19"/>
  <c r="F595" i="19"/>
  <c r="F611" i="19"/>
  <c r="F627" i="19"/>
  <c r="F643" i="19"/>
  <c r="F659" i="19"/>
  <c r="F675" i="19"/>
  <c r="F691" i="19"/>
  <c r="F707" i="19"/>
  <c r="F723" i="19"/>
  <c r="F739" i="19"/>
  <c r="F755" i="19"/>
  <c r="F771" i="19"/>
  <c r="F787" i="19"/>
  <c r="F803" i="19"/>
  <c r="F819" i="19"/>
  <c r="F835" i="19"/>
  <c r="F851" i="19"/>
  <c r="F867" i="19"/>
  <c r="F883" i="19"/>
  <c r="F899" i="19"/>
  <c r="F915" i="19"/>
  <c r="F931" i="19"/>
  <c r="F947" i="19"/>
  <c r="F963" i="19"/>
  <c r="F979" i="19"/>
  <c r="F995" i="19"/>
  <c r="F1011" i="19"/>
  <c r="F23" i="19"/>
  <c r="F39" i="19"/>
  <c r="F55" i="19"/>
  <c r="F71" i="19"/>
  <c r="F87" i="19"/>
  <c r="F103" i="19"/>
  <c r="F119" i="19"/>
  <c r="F135" i="19"/>
  <c r="F151" i="19"/>
  <c r="F167" i="19"/>
  <c r="F183" i="19"/>
  <c r="F199" i="19"/>
  <c r="F215" i="19"/>
  <c r="F231" i="19"/>
  <c r="F247" i="19"/>
  <c r="F263" i="19"/>
  <c r="F279" i="19"/>
  <c r="F295" i="19"/>
  <c r="F311" i="19"/>
  <c r="F327" i="19"/>
  <c r="F343" i="19"/>
  <c r="F359" i="19"/>
  <c r="F375" i="19"/>
  <c r="F391" i="19"/>
  <c r="F407" i="19"/>
  <c r="F423" i="19"/>
  <c r="F439" i="19"/>
  <c r="F455" i="19"/>
  <c r="F471" i="19"/>
  <c r="F487" i="19"/>
  <c r="F503" i="19"/>
  <c r="F519" i="19"/>
  <c r="F535" i="19"/>
  <c r="F551" i="19"/>
  <c r="F567" i="19"/>
  <c r="F583" i="19"/>
  <c r="F599" i="19"/>
  <c r="F615" i="19"/>
  <c r="F631" i="19"/>
  <c r="F647" i="19"/>
  <c r="F663" i="19"/>
  <c r="F679" i="19"/>
  <c r="F695" i="19"/>
  <c r="F711" i="19"/>
  <c r="F727" i="19"/>
  <c r="F743" i="19"/>
  <c r="F759" i="19"/>
  <c r="F775" i="19"/>
  <c r="F791" i="19"/>
  <c r="F807" i="19"/>
  <c r="F823" i="19"/>
  <c r="F839" i="19"/>
  <c r="F855" i="19"/>
  <c r="F871" i="19"/>
  <c r="F887" i="19"/>
  <c r="F903" i="19"/>
  <c r="F919" i="19"/>
  <c r="F935" i="19"/>
  <c r="F951" i="19"/>
  <c r="F967" i="19"/>
  <c r="F983" i="19"/>
  <c r="F999" i="19"/>
  <c r="F59" i="19"/>
  <c r="F123" i="19"/>
  <c r="F187" i="19"/>
  <c r="F251" i="19"/>
  <c r="F315" i="19"/>
  <c r="F379" i="19"/>
  <c r="F443" i="19"/>
  <c r="F507" i="19"/>
  <c r="F571" i="19"/>
  <c r="F635" i="19"/>
  <c r="F699" i="19"/>
  <c r="F763" i="19"/>
  <c r="F827" i="19"/>
  <c r="F891" i="19"/>
  <c r="F955" i="19"/>
  <c r="F75" i="19"/>
  <c r="F139" i="19"/>
  <c r="F203" i="19"/>
  <c r="F267" i="19"/>
  <c r="F331" i="19"/>
  <c r="F395" i="19"/>
  <c r="F459" i="19"/>
  <c r="F523" i="19"/>
  <c r="F587" i="19"/>
  <c r="F651" i="19"/>
  <c r="F715" i="19"/>
  <c r="F779" i="19"/>
  <c r="F843" i="19"/>
  <c r="F907" i="19"/>
  <c r="F971" i="19"/>
  <c r="F27" i="19"/>
  <c r="F91" i="19"/>
  <c r="F155" i="19"/>
  <c r="F219" i="19"/>
  <c r="F283" i="19"/>
  <c r="F347" i="19"/>
  <c r="F411" i="19"/>
  <c r="F475" i="19"/>
  <c r="F539" i="19"/>
  <c r="F603" i="19"/>
  <c r="F667" i="19"/>
  <c r="F731" i="19"/>
  <c r="F795" i="19"/>
  <c r="F859" i="19"/>
  <c r="F923" i="19"/>
  <c r="F987" i="19"/>
  <c r="F43" i="19"/>
  <c r="F299" i="19"/>
  <c r="F555" i="19"/>
  <c r="F811" i="19"/>
  <c r="F107" i="19"/>
  <c r="F363" i="19"/>
  <c r="F619" i="19"/>
  <c r="F875" i="19"/>
  <c r="F171" i="19"/>
  <c r="F427" i="19"/>
  <c r="F683" i="19"/>
  <c r="F939" i="19"/>
  <c r="F491" i="19"/>
  <c r="F747" i="19"/>
  <c r="F1003" i="19"/>
  <c r="F13" i="19"/>
  <c r="F235" i="19"/>
  <c r="F16" i="8"/>
  <c r="F20" i="8"/>
  <c r="F24" i="8"/>
  <c r="F28" i="8"/>
  <c r="F32" i="8"/>
  <c r="F36" i="8"/>
  <c r="F40" i="8"/>
  <c r="F44" i="8"/>
  <c r="F48" i="8"/>
  <c r="F52" i="8"/>
  <c r="F56" i="8"/>
  <c r="F60" i="8"/>
  <c r="F64" i="8"/>
  <c r="F68" i="8"/>
  <c r="F72" i="8"/>
  <c r="F76" i="8"/>
  <c r="F80" i="8"/>
  <c r="F84" i="8"/>
  <c r="F88" i="8"/>
  <c r="F92" i="8"/>
  <c r="F96" i="8"/>
  <c r="F100" i="8"/>
  <c r="F104" i="8"/>
  <c r="F108" i="8"/>
  <c r="F112" i="8"/>
  <c r="F116" i="8"/>
  <c r="F120" i="8"/>
  <c r="F124" i="8"/>
  <c r="F128" i="8"/>
  <c r="F132" i="8"/>
  <c r="F136" i="8"/>
  <c r="F140" i="8"/>
  <c r="F144" i="8"/>
  <c r="F148" i="8"/>
  <c r="F152" i="8"/>
  <c r="F156" i="8"/>
  <c r="F160" i="8"/>
  <c r="F164" i="8"/>
  <c r="F168" i="8"/>
  <c r="F172" i="8"/>
  <c r="F176" i="8"/>
  <c r="F180" i="8"/>
  <c r="F184" i="8"/>
  <c r="F188" i="8"/>
  <c r="F192" i="8"/>
  <c r="F196" i="8"/>
  <c r="F200" i="8"/>
  <c r="F204" i="8"/>
  <c r="F208" i="8"/>
  <c r="F212" i="8"/>
  <c r="F216" i="8"/>
  <c r="F220" i="8"/>
  <c r="F224" i="8"/>
  <c r="F228" i="8"/>
  <c r="F232" i="8"/>
  <c r="F17" i="8"/>
  <c r="F21" i="8"/>
  <c r="F25" i="8"/>
  <c r="F29" i="8"/>
  <c r="F33" i="8"/>
  <c r="F37" i="8"/>
  <c r="F41" i="8"/>
  <c r="F45" i="8"/>
  <c r="F49" i="8"/>
  <c r="F53" i="8"/>
  <c r="F57" i="8"/>
  <c r="F61" i="8"/>
  <c r="F65" i="8"/>
  <c r="F69" i="8"/>
  <c r="F73" i="8"/>
  <c r="F77" i="8"/>
  <c r="F81" i="8"/>
  <c r="F85" i="8"/>
  <c r="F89" i="8"/>
  <c r="F93" i="8"/>
  <c r="F97" i="8"/>
  <c r="F101" i="8"/>
  <c r="F105" i="8"/>
  <c r="F109" i="8"/>
  <c r="F113" i="8"/>
  <c r="F117" i="8"/>
  <c r="F121" i="8"/>
  <c r="F125" i="8"/>
  <c r="F129" i="8"/>
  <c r="F133" i="8"/>
  <c r="F137" i="8"/>
  <c r="F141" i="8"/>
  <c r="F145" i="8"/>
  <c r="F149" i="8"/>
  <c r="F153" i="8"/>
  <c r="F157" i="8"/>
  <c r="F161" i="8"/>
  <c r="F165" i="8"/>
  <c r="F169" i="8"/>
  <c r="F173" i="8"/>
  <c r="F177" i="8"/>
  <c r="F181" i="8"/>
  <c r="F185" i="8"/>
  <c r="F189" i="8"/>
  <c r="F193" i="8"/>
  <c r="F197" i="8"/>
  <c r="F201" i="8"/>
  <c r="F205" i="8"/>
  <c r="F209" i="8"/>
  <c r="F213" i="8"/>
  <c r="F217" i="8"/>
  <c r="F221" i="8"/>
  <c r="F225" i="8"/>
  <c r="F229" i="8"/>
  <c r="F233" i="8"/>
  <c r="F14" i="8"/>
  <c r="F18" i="8"/>
  <c r="F22" i="8"/>
  <c r="F26" i="8"/>
  <c r="F30" i="8"/>
  <c r="F34" i="8"/>
  <c r="F38" i="8"/>
  <c r="F42" i="8"/>
  <c r="F46" i="8"/>
  <c r="F50" i="8"/>
  <c r="F54" i="8"/>
  <c r="F58" i="8"/>
  <c r="F62" i="8"/>
  <c r="F66" i="8"/>
  <c r="F70" i="8"/>
  <c r="F74" i="8"/>
  <c r="F78" i="8"/>
  <c r="F82" i="8"/>
  <c r="F86" i="8"/>
  <c r="F90" i="8"/>
  <c r="F94" i="8"/>
  <c r="F98" i="8"/>
  <c r="F102" i="8"/>
  <c r="F106" i="8"/>
  <c r="F110" i="8"/>
  <c r="F114" i="8"/>
  <c r="F118" i="8"/>
  <c r="F122" i="8"/>
  <c r="F126" i="8"/>
  <c r="F130" i="8"/>
  <c r="F134" i="8"/>
  <c r="F138" i="8"/>
  <c r="F142" i="8"/>
  <c r="F146" i="8"/>
  <c r="F150" i="8"/>
  <c r="F154" i="8"/>
  <c r="F158" i="8"/>
  <c r="F162" i="8"/>
  <c r="F166" i="8"/>
  <c r="F170" i="8"/>
  <c r="F174" i="8"/>
  <c r="F178" i="8"/>
  <c r="F182" i="8"/>
  <c r="F186" i="8"/>
  <c r="F190" i="8"/>
  <c r="F194" i="8"/>
  <c r="F198" i="8"/>
  <c r="F202" i="8"/>
  <c r="F206" i="8"/>
  <c r="F210" i="8"/>
  <c r="F214" i="8"/>
  <c r="F218" i="8"/>
  <c r="F222" i="8"/>
  <c r="F226" i="8"/>
  <c r="F230" i="8"/>
  <c r="F234" i="8"/>
  <c r="F19" i="8"/>
  <c r="F35" i="8"/>
  <c r="F51" i="8"/>
  <c r="F67" i="8"/>
  <c r="F83" i="8"/>
  <c r="F99" i="8"/>
  <c r="F115" i="8"/>
  <c r="F131" i="8"/>
  <c r="F147" i="8"/>
  <c r="F163" i="8"/>
  <c r="F179" i="8"/>
  <c r="F195" i="8"/>
  <c r="F211" i="8"/>
  <c r="F227" i="8"/>
  <c r="F23" i="8"/>
  <c r="F39" i="8"/>
  <c r="F55" i="8"/>
  <c r="F71" i="8"/>
  <c r="F87" i="8"/>
  <c r="F103" i="8"/>
  <c r="F119" i="8"/>
  <c r="F135" i="8"/>
  <c r="F151" i="8"/>
  <c r="F167" i="8"/>
  <c r="F183" i="8"/>
  <c r="F199" i="8"/>
  <c r="F215" i="8"/>
  <c r="F231" i="8"/>
  <c r="F27" i="8"/>
  <c r="F43" i="8"/>
  <c r="F59" i="8"/>
  <c r="F75" i="8"/>
  <c r="F91" i="8"/>
  <c r="F107" i="8"/>
  <c r="F123" i="8"/>
  <c r="F139" i="8"/>
  <c r="F155" i="8"/>
  <c r="F171" i="8"/>
  <c r="F187" i="8"/>
  <c r="F203" i="8"/>
  <c r="F219" i="8"/>
  <c r="F15" i="8"/>
  <c r="F79" i="8"/>
  <c r="F143" i="8"/>
  <c r="F207" i="8"/>
  <c r="F31" i="8"/>
  <c r="F95" i="8"/>
  <c r="F159" i="8"/>
  <c r="F223" i="8"/>
  <c r="F47" i="8"/>
  <c r="F111" i="8"/>
  <c r="F175" i="8"/>
  <c r="F63" i="8"/>
  <c r="F127" i="8"/>
  <c r="F191" i="8"/>
  <c r="F254" i="2"/>
  <c r="F190" i="2"/>
  <c r="F126" i="2"/>
  <c r="F16" i="7"/>
  <c r="F20" i="7"/>
  <c r="F24" i="7"/>
  <c r="F28" i="7"/>
  <c r="F32" i="7"/>
  <c r="F36" i="7"/>
  <c r="F40" i="7"/>
  <c r="F44" i="7"/>
  <c r="F48" i="7"/>
  <c r="F52" i="7"/>
  <c r="F56" i="7"/>
  <c r="F60" i="7"/>
  <c r="F64" i="7"/>
  <c r="F68" i="7"/>
  <c r="F72" i="7"/>
  <c r="F76" i="7"/>
  <c r="F80" i="7"/>
  <c r="F84" i="7"/>
  <c r="F88" i="7"/>
  <c r="F92" i="7"/>
  <c r="F96" i="7"/>
  <c r="F100" i="7"/>
  <c r="F104" i="7"/>
  <c r="F108" i="7"/>
  <c r="F112" i="7"/>
  <c r="F116" i="7"/>
  <c r="F120" i="7"/>
  <c r="F124" i="7"/>
  <c r="F128" i="7"/>
  <c r="F132" i="7"/>
  <c r="F136" i="7"/>
  <c r="F140" i="7"/>
  <c r="F144" i="7"/>
  <c r="F148" i="7"/>
  <c r="F152" i="7"/>
  <c r="F156" i="7"/>
  <c r="F160" i="7"/>
  <c r="F164" i="7"/>
  <c r="F168" i="7"/>
  <c r="F172" i="7"/>
  <c r="F176" i="7"/>
  <c r="F180" i="7"/>
  <c r="F184" i="7"/>
  <c r="F188" i="7"/>
  <c r="F192" i="7"/>
  <c r="F196" i="7"/>
  <c r="F200" i="7"/>
  <c r="F17" i="7"/>
  <c r="F21" i="7"/>
  <c r="F25" i="7"/>
  <c r="F29" i="7"/>
  <c r="F33" i="7"/>
  <c r="F37" i="7"/>
  <c r="F41" i="7"/>
  <c r="F45" i="7"/>
  <c r="F49" i="7"/>
  <c r="F53" i="7"/>
  <c r="F57" i="7"/>
  <c r="F61" i="7"/>
  <c r="F65" i="7"/>
  <c r="F69" i="7"/>
  <c r="F73" i="7"/>
  <c r="F77" i="7"/>
  <c r="F81" i="7"/>
  <c r="F85" i="7"/>
  <c r="F89" i="7"/>
  <c r="F93" i="7"/>
  <c r="F97" i="7"/>
  <c r="F101" i="7"/>
  <c r="F105" i="7"/>
  <c r="F109" i="7"/>
  <c r="F113" i="7"/>
  <c r="F117" i="7"/>
  <c r="F121" i="7"/>
  <c r="F125" i="7"/>
  <c r="F129" i="7"/>
  <c r="F133" i="7"/>
  <c r="F137" i="7"/>
  <c r="F141" i="7"/>
  <c r="F145" i="7"/>
  <c r="F149" i="7"/>
  <c r="F153" i="7"/>
  <c r="F157" i="7"/>
  <c r="F161" i="7"/>
  <c r="F165" i="7"/>
  <c r="F169" i="7"/>
  <c r="F173" i="7"/>
  <c r="F177" i="7"/>
  <c r="F181" i="7"/>
  <c r="F185" i="7"/>
  <c r="F189" i="7"/>
  <c r="F193" i="7"/>
  <c r="F197" i="7"/>
  <c r="F201" i="7"/>
  <c r="F14" i="7"/>
  <c r="F18" i="7"/>
  <c r="F22" i="7"/>
  <c r="F26" i="7"/>
  <c r="F30" i="7"/>
  <c r="F34" i="7"/>
  <c r="F38" i="7"/>
  <c r="F42" i="7"/>
  <c r="F46" i="7"/>
  <c r="F50" i="7"/>
  <c r="F54" i="7"/>
  <c r="F58" i="7"/>
  <c r="F62" i="7"/>
  <c r="F66" i="7"/>
  <c r="F70" i="7"/>
  <c r="F74" i="7"/>
  <c r="F78" i="7"/>
  <c r="F82" i="7"/>
  <c r="F86" i="7"/>
  <c r="F90" i="7"/>
  <c r="F94" i="7"/>
  <c r="F98" i="7"/>
  <c r="F102" i="7"/>
  <c r="F106" i="7"/>
  <c r="F110" i="7"/>
  <c r="F114" i="7"/>
  <c r="F118" i="7"/>
  <c r="F122" i="7"/>
  <c r="F126" i="7"/>
  <c r="F130" i="7"/>
  <c r="F134" i="7"/>
  <c r="F138" i="7"/>
  <c r="F142" i="7"/>
  <c r="F146" i="7"/>
  <c r="F150" i="7"/>
  <c r="F154" i="7"/>
  <c r="F158" i="7"/>
  <c r="F162" i="7"/>
  <c r="F166" i="7"/>
  <c r="F170" i="7"/>
  <c r="F174" i="7"/>
  <c r="F178" i="7"/>
  <c r="F182" i="7"/>
  <c r="F186" i="7"/>
  <c r="F190" i="7"/>
  <c r="F194" i="7"/>
  <c r="F198" i="7"/>
  <c r="F202" i="7"/>
  <c r="F19" i="7"/>
  <c r="F35" i="7"/>
  <c r="F51" i="7"/>
  <c r="F67" i="7"/>
  <c r="F83" i="7"/>
  <c r="F99" i="7"/>
  <c r="F115" i="7"/>
  <c r="F131" i="7"/>
  <c r="F147" i="7"/>
  <c r="F163" i="7"/>
  <c r="F179" i="7"/>
  <c r="F195" i="7"/>
  <c r="F23" i="7"/>
  <c r="F39" i="7"/>
  <c r="F55" i="7"/>
  <c r="F71" i="7"/>
  <c r="F87" i="7"/>
  <c r="F103" i="7"/>
  <c r="F119" i="7"/>
  <c r="F135" i="7"/>
  <c r="F151" i="7"/>
  <c r="F167" i="7"/>
  <c r="F183" i="7"/>
  <c r="F199" i="7"/>
  <c r="F27" i="7"/>
  <c r="F43" i="7"/>
  <c r="F59" i="7"/>
  <c r="F75" i="7"/>
  <c r="F91" i="7"/>
  <c r="F107" i="7"/>
  <c r="F123" i="7"/>
  <c r="F139" i="7"/>
  <c r="F155" i="7"/>
  <c r="F171" i="7"/>
  <c r="F187" i="7"/>
  <c r="F47" i="7"/>
  <c r="F111" i="7"/>
  <c r="F175" i="7"/>
  <c r="F63" i="7"/>
  <c r="F127" i="7"/>
  <c r="F191" i="7"/>
  <c r="F15" i="7"/>
  <c r="F79" i="7"/>
  <c r="F143" i="7"/>
  <c r="F95" i="7"/>
  <c r="F159" i="7"/>
  <c r="F31" i="7"/>
  <c r="F13" i="7"/>
  <c r="F250" i="2"/>
  <c r="F154" i="2"/>
  <c r="F14" i="15"/>
  <c r="F18" i="15"/>
  <c r="F22" i="15"/>
  <c r="F26" i="15"/>
  <c r="F30" i="15"/>
  <c r="F34" i="15"/>
  <c r="F38" i="15"/>
  <c r="F42" i="15"/>
  <c r="F46" i="15"/>
  <c r="F50" i="15"/>
  <c r="F54" i="15"/>
  <c r="F58" i="15"/>
  <c r="F62" i="15"/>
  <c r="F66" i="15"/>
  <c r="F70" i="15"/>
  <c r="F74" i="15"/>
  <c r="F78" i="15"/>
  <c r="F82" i="15"/>
  <c r="F86" i="15"/>
  <c r="F90" i="15"/>
  <c r="F94" i="15"/>
  <c r="F98" i="15"/>
  <c r="F102" i="15"/>
  <c r="F106" i="15"/>
  <c r="F110" i="15"/>
  <c r="F114" i="15"/>
  <c r="F118" i="15"/>
  <c r="F122" i="15"/>
  <c r="F126" i="15"/>
  <c r="F130" i="15"/>
  <c r="F134" i="15"/>
  <c r="F138" i="15"/>
  <c r="F142" i="15"/>
  <c r="F146" i="15"/>
  <c r="F150" i="15"/>
  <c r="F154" i="15"/>
  <c r="F158" i="15"/>
  <c r="F162" i="15"/>
  <c r="F166" i="15"/>
  <c r="F170" i="15"/>
  <c r="F174" i="15"/>
  <c r="F15" i="15"/>
  <c r="F19" i="15"/>
  <c r="F23" i="15"/>
  <c r="F27" i="15"/>
  <c r="F31" i="15"/>
  <c r="F35" i="15"/>
  <c r="F39" i="15"/>
  <c r="F43" i="15"/>
  <c r="F47" i="15"/>
  <c r="F51" i="15"/>
  <c r="F55" i="15"/>
  <c r="F59" i="15"/>
  <c r="F63" i="15"/>
  <c r="F67" i="15"/>
  <c r="F71" i="15"/>
  <c r="F75" i="15"/>
  <c r="F79" i="15"/>
  <c r="F83" i="15"/>
  <c r="F87" i="15"/>
  <c r="F91" i="15"/>
  <c r="F95" i="15"/>
  <c r="F99" i="15"/>
  <c r="F103" i="15"/>
  <c r="F107" i="15"/>
  <c r="F111" i="15"/>
  <c r="F115" i="15"/>
  <c r="F119" i="15"/>
  <c r="F123" i="15"/>
  <c r="F127" i="15"/>
  <c r="F131" i="15"/>
  <c r="F135" i="15"/>
  <c r="F139" i="15"/>
  <c r="F143" i="15"/>
  <c r="F147" i="15"/>
  <c r="F151" i="15"/>
  <c r="F155" i="15"/>
  <c r="F159" i="15"/>
  <c r="F163" i="15"/>
  <c r="F167" i="15"/>
  <c r="F171" i="15"/>
  <c r="F16" i="15"/>
  <c r="F20" i="15"/>
  <c r="F24" i="15"/>
  <c r="F28" i="15"/>
  <c r="F32" i="15"/>
  <c r="F36" i="15"/>
  <c r="F40" i="15"/>
  <c r="F44" i="15"/>
  <c r="F48" i="15"/>
  <c r="F52" i="15"/>
  <c r="F56" i="15"/>
  <c r="F60" i="15"/>
  <c r="F64" i="15"/>
  <c r="F68" i="15"/>
  <c r="F72" i="15"/>
  <c r="F76" i="15"/>
  <c r="F80" i="15"/>
  <c r="F84" i="15"/>
  <c r="F88" i="15"/>
  <c r="F92" i="15"/>
  <c r="F96" i="15"/>
  <c r="F100" i="15"/>
  <c r="F104" i="15"/>
  <c r="F108" i="15"/>
  <c r="F112" i="15"/>
  <c r="F116" i="15"/>
  <c r="F120" i="15"/>
  <c r="F124" i="15"/>
  <c r="F128" i="15"/>
  <c r="F132" i="15"/>
  <c r="F136" i="15"/>
  <c r="F140" i="15"/>
  <c r="F144" i="15"/>
  <c r="F148" i="15"/>
  <c r="F152" i="15"/>
  <c r="F156" i="15"/>
  <c r="F160" i="15"/>
  <c r="F164" i="15"/>
  <c r="F168" i="15"/>
  <c r="F172" i="15"/>
  <c r="F21" i="15"/>
  <c r="F37" i="15"/>
  <c r="F53" i="15"/>
  <c r="F69" i="15"/>
  <c r="F85" i="15"/>
  <c r="F101" i="15"/>
  <c r="F117" i="15"/>
  <c r="F133" i="15"/>
  <c r="F149" i="15"/>
  <c r="F165" i="15"/>
  <c r="F25" i="15"/>
  <c r="F41" i="15"/>
  <c r="F57" i="15"/>
  <c r="F73" i="15"/>
  <c r="F89" i="15"/>
  <c r="F105" i="15"/>
  <c r="F121" i="15"/>
  <c r="F137" i="15"/>
  <c r="F153" i="15"/>
  <c r="F169" i="15"/>
  <c r="F29" i="15"/>
  <c r="F45" i="15"/>
  <c r="F61" i="15"/>
  <c r="F77" i="15"/>
  <c r="F93" i="15"/>
  <c r="F109" i="15"/>
  <c r="F125" i="15"/>
  <c r="F141" i="15"/>
  <c r="F157" i="15"/>
  <c r="F173" i="15"/>
  <c r="F17" i="15"/>
  <c r="F81" i="15"/>
  <c r="F145" i="15"/>
  <c r="F33" i="15"/>
  <c r="F97" i="15"/>
  <c r="F161" i="15"/>
  <c r="F49" i="15"/>
  <c r="F113" i="15"/>
  <c r="F65" i="15"/>
  <c r="F129" i="15"/>
  <c r="F13" i="15"/>
  <c r="F16" i="5"/>
  <c r="F20" i="5"/>
  <c r="F24" i="5"/>
  <c r="F28" i="5"/>
  <c r="F32" i="5"/>
  <c r="F36" i="5"/>
  <c r="F40" i="5"/>
  <c r="F44" i="5"/>
  <c r="F48" i="5"/>
  <c r="F52" i="5"/>
  <c r="F56" i="5"/>
  <c r="F60" i="5"/>
  <c r="F64" i="5"/>
  <c r="F68" i="5"/>
  <c r="F72" i="5"/>
  <c r="F76" i="5"/>
  <c r="F80" i="5"/>
  <c r="F84" i="5"/>
  <c r="F88" i="5"/>
  <c r="F92" i="5"/>
  <c r="F96" i="5"/>
  <c r="F100" i="5"/>
  <c r="F104" i="5"/>
  <c r="F108" i="5"/>
  <c r="F112" i="5"/>
  <c r="F116" i="5"/>
  <c r="F120" i="5"/>
  <c r="F124" i="5"/>
  <c r="F128" i="5"/>
  <c r="F132" i="5"/>
  <c r="F136" i="5"/>
  <c r="F140" i="5"/>
  <c r="F144" i="5"/>
  <c r="F148" i="5"/>
  <c r="F152" i="5"/>
  <c r="F156" i="5"/>
  <c r="F160" i="5"/>
  <c r="F164" i="5"/>
  <c r="F168" i="5"/>
  <c r="F172" i="5"/>
  <c r="F17" i="5"/>
  <c r="F21" i="5"/>
  <c r="F25" i="5"/>
  <c r="F29" i="5"/>
  <c r="F33" i="5"/>
  <c r="F37" i="5"/>
  <c r="F41" i="5"/>
  <c r="F45" i="5"/>
  <c r="F49" i="5"/>
  <c r="F53" i="5"/>
  <c r="F57" i="5"/>
  <c r="F61" i="5"/>
  <c r="F65" i="5"/>
  <c r="F69" i="5"/>
  <c r="F73" i="5"/>
  <c r="F77" i="5"/>
  <c r="F81" i="5"/>
  <c r="F85" i="5"/>
  <c r="F89" i="5"/>
  <c r="F93" i="5"/>
  <c r="F97" i="5"/>
  <c r="F101" i="5"/>
  <c r="F105" i="5"/>
  <c r="F109" i="5"/>
  <c r="F113" i="5"/>
  <c r="F117" i="5"/>
  <c r="F121" i="5"/>
  <c r="F125" i="5"/>
  <c r="F129" i="5"/>
  <c r="F133" i="5"/>
  <c r="F137" i="5"/>
  <c r="F141" i="5"/>
  <c r="F145" i="5"/>
  <c r="F149" i="5"/>
  <c r="F153" i="5"/>
  <c r="F157" i="5"/>
  <c r="F161" i="5"/>
  <c r="F165" i="5"/>
  <c r="F169" i="5"/>
  <c r="F173" i="5"/>
  <c r="F14" i="5"/>
  <c r="F18" i="5"/>
  <c r="F22" i="5"/>
  <c r="F26" i="5"/>
  <c r="F30" i="5"/>
  <c r="F34" i="5"/>
  <c r="F38" i="5"/>
  <c r="F42" i="5"/>
  <c r="F46" i="5"/>
  <c r="F50" i="5"/>
  <c r="F54" i="5"/>
  <c r="F58" i="5"/>
  <c r="F62" i="5"/>
  <c r="F66" i="5"/>
  <c r="F70" i="5"/>
  <c r="F74" i="5"/>
  <c r="F78" i="5"/>
  <c r="F82" i="5"/>
  <c r="F86" i="5"/>
  <c r="F90" i="5"/>
  <c r="F94" i="5"/>
  <c r="F98" i="5"/>
  <c r="F102" i="5"/>
  <c r="F106" i="5"/>
  <c r="F110" i="5"/>
  <c r="F114" i="5"/>
  <c r="F118" i="5"/>
  <c r="F122" i="5"/>
  <c r="F126" i="5"/>
  <c r="F130" i="5"/>
  <c r="F134" i="5"/>
  <c r="F138" i="5"/>
  <c r="F142" i="5"/>
  <c r="F146" i="5"/>
  <c r="F150" i="5"/>
  <c r="F154" i="5"/>
  <c r="F158" i="5"/>
  <c r="F162" i="5"/>
  <c r="F166" i="5"/>
  <c r="F170" i="5"/>
  <c r="F27" i="5"/>
  <c r="F43" i="5"/>
  <c r="F59" i="5"/>
  <c r="F75" i="5"/>
  <c r="F91" i="5"/>
  <c r="F107" i="5"/>
  <c r="F123" i="5"/>
  <c r="F139" i="5"/>
  <c r="F155" i="5"/>
  <c r="F171" i="5"/>
  <c r="F15" i="5"/>
  <c r="F31" i="5"/>
  <c r="F47" i="5"/>
  <c r="F63" i="5"/>
  <c r="F79" i="5"/>
  <c r="F95" i="5"/>
  <c r="F111" i="5"/>
  <c r="F127" i="5"/>
  <c r="F143" i="5"/>
  <c r="F159" i="5"/>
  <c r="F19" i="5"/>
  <c r="F35" i="5"/>
  <c r="F51" i="5"/>
  <c r="F67" i="5"/>
  <c r="F83" i="5"/>
  <c r="F99" i="5"/>
  <c r="F115" i="5"/>
  <c r="F131" i="5"/>
  <c r="F147" i="5"/>
  <c r="F163" i="5"/>
  <c r="F39" i="5"/>
  <c r="F103" i="5"/>
  <c r="F167" i="5"/>
  <c r="F55" i="5"/>
  <c r="F119" i="5"/>
  <c r="F71" i="5"/>
  <c r="F135" i="5"/>
  <c r="F87" i="5"/>
  <c r="F151" i="5"/>
  <c r="F23" i="5"/>
  <c r="F13" i="5"/>
  <c r="F15" i="16"/>
  <c r="F19" i="16"/>
  <c r="F23" i="16"/>
  <c r="F27" i="16"/>
  <c r="F31" i="16"/>
  <c r="F35" i="16"/>
  <c r="F39" i="16"/>
  <c r="F43" i="16"/>
  <c r="F47" i="16"/>
  <c r="F51" i="16"/>
  <c r="F55" i="16"/>
  <c r="F59" i="16"/>
  <c r="F63" i="16"/>
  <c r="F67" i="16"/>
  <c r="F71" i="16"/>
  <c r="F75" i="16"/>
  <c r="F79" i="16"/>
  <c r="F83" i="16"/>
  <c r="F87" i="16"/>
  <c r="F91" i="16"/>
  <c r="F95" i="16"/>
  <c r="F99" i="16"/>
  <c r="F103" i="16"/>
  <c r="F107" i="16"/>
  <c r="F111" i="16"/>
  <c r="F115" i="16"/>
  <c r="F119" i="16"/>
  <c r="F123" i="16"/>
  <c r="F127" i="16"/>
  <c r="F131" i="16"/>
  <c r="F135" i="16"/>
  <c r="F139" i="16"/>
  <c r="F143" i="16"/>
  <c r="F147" i="16"/>
  <c r="F151" i="16"/>
  <c r="F155" i="16"/>
  <c r="F159" i="16"/>
  <c r="F163" i="16"/>
  <c r="F167" i="16"/>
  <c r="F171" i="16"/>
  <c r="F175" i="16"/>
  <c r="F179" i="16"/>
  <c r="F183" i="16"/>
  <c r="F187" i="16"/>
  <c r="F191" i="16"/>
  <c r="F195" i="16"/>
  <c r="F199" i="16"/>
  <c r="F203" i="16"/>
  <c r="F207" i="16"/>
  <c r="F211" i="16"/>
  <c r="F215" i="16"/>
  <c r="F219" i="16"/>
  <c r="F223" i="16"/>
  <c r="F227" i="16"/>
  <c r="F231" i="16"/>
  <c r="F235" i="16"/>
  <c r="F239" i="16"/>
  <c r="F243" i="16"/>
  <c r="F247" i="16"/>
  <c r="F251" i="16"/>
  <c r="F255" i="16"/>
  <c r="F259" i="16"/>
  <c r="F263" i="16"/>
  <c r="F267" i="16"/>
  <c r="F271" i="16"/>
  <c r="F275" i="16"/>
  <c r="F16" i="16"/>
  <c r="F20" i="16"/>
  <c r="F24" i="16"/>
  <c r="F28" i="16"/>
  <c r="F32" i="16"/>
  <c r="F36" i="16"/>
  <c r="F40" i="16"/>
  <c r="F44" i="16"/>
  <c r="F48" i="16"/>
  <c r="F52" i="16"/>
  <c r="F56" i="16"/>
  <c r="F60" i="16"/>
  <c r="F64" i="16"/>
  <c r="F68" i="16"/>
  <c r="F72" i="16"/>
  <c r="F76" i="16"/>
  <c r="F80" i="16"/>
  <c r="F84" i="16"/>
  <c r="F88" i="16"/>
  <c r="F92" i="16"/>
  <c r="F96" i="16"/>
  <c r="F100" i="16"/>
  <c r="F104" i="16"/>
  <c r="F108" i="16"/>
  <c r="F112" i="16"/>
  <c r="F116" i="16"/>
  <c r="F120" i="16"/>
  <c r="F124" i="16"/>
  <c r="F128" i="16"/>
  <c r="F132" i="16"/>
  <c r="F136" i="16"/>
  <c r="F140" i="16"/>
  <c r="F144" i="16"/>
  <c r="F148" i="16"/>
  <c r="F152" i="16"/>
  <c r="F156" i="16"/>
  <c r="F160" i="16"/>
  <c r="F164" i="16"/>
  <c r="F168" i="16"/>
  <c r="F172" i="16"/>
  <c r="F176" i="16"/>
  <c r="F180" i="16"/>
  <c r="F184" i="16"/>
  <c r="F188" i="16"/>
  <c r="F192" i="16"/>
  <c r="F196" i="16"/>
  <c r="F200" i="16"/>
  <c r="F204" i="16"/>
  <c r="F208" i="16"/>
  <c r="F212" i="16"/>
  <c r="F216" i="16"/>
  <c r="F220" i="16"/>
  <c r="F224" i="16"/>
  <c r="F228" i="16"/>
  <c r="F232" i="16"/>
  <c r="F236" i="16"/>
  <c r="F240" i="16"/>
  <c r="F244" i="16"/>
  <c r="F248" i="16"/>
  <c r="F252" i="16"/>
  <c r="F256" i="16"/>
  <c r="F260" i="16"/>
  <c r="F264" i="16"/>
  <c r="F268" i="16"/>
  <c r="F272" i="16"/>
  <c r="F276" i="16"/>
  <c r="F17" i="16"/>
  <c r="F21" i="16"/>
  <c r="F25" i="16"/>
  <c r="F29" i="16"/>
  <c r="F33" i="16"/>
  <c r="F37" i="16"/>
  <c r="F41" i="16"/>
  <c r="F45" i="16"/>
  <c r="F49" i="16"/>
  <c r="F53" i="16"/>
  <c r="F57" i="16"/>
  <c r="F61" i="16"/>
  <c r="F65" i="16"/>
  <c r="F69" i="16"/>
  <c r="F73" i="16"/>
  <c r="F77" i="16"/>
  <c r="F81" i="16"/>
  <c r="F85" i="16"/>
  <c r="F89" i="16"/>
  <c r="F93" i="16"/>
  <c r="F97" i="16"/>
  <c r="F101" i="16"/>
  <c r="F105" i="16"/>
  <c r="F109" i="16"/>
  <c r="F113" i="16"/>
  <c r="F117" i="16"/>
  <c r="F121" i="16"/>
  <c r="F125" i="16"/>
  <c r="F129" i="16"/>
  <c r="F133" i="16"/>
  <c r="F137" i="16"/>
  <c r="F141" i="16"/>
  <c r="F145" i="16"/>
  <c r="F149" i="16"/>
  <c r="F153" i="16"/>
  <c r="F157" i="16"/>
  <c r="F161" i="16"/>
  <c r="F165" i="16"/>
  <c r="F169" i="16"/>
  <c r="F173" i="16"/>
  <c r="F177" i="16"/>
  <c r="F181" i="16"/>
  <c r="F185" i="16"/>
  <c r="F189" i="16"/>
  <c r="F193" i="16"/>
  <c r="F197" i="16"/>
  <c r="F201" i="16"/>
  <c r="F205" i="16"/>
  <c r="F209" i="16"/>
  <c r="F213" i="16"/>
  <c r="F217" i="16"/>
  <c r="F221" i="16"/>
  <c r="F225" i="16"/>
  <c r="F229" i="16"/>
  <c r="F233" i="16"/>
  <c r="F237" i="16"/>
  <c r="F241" i="16"/>
  <c r="F245" i="16"/>
  <c r="F249" i="16"/>
  <c r="F253" i="16"/>
  <c r="F257" i="16"/>
  <c r="F261" i="16"/>
  <c r="F265" i="16"/>
  <c r="F269" i="16"/>
  <c r="F273" i="16"/>
  <c r="F277" i="16"/>
  <c r="F14" i="16"/>
  <c r="F30" i="16"/>
  <c r="F46" i="16"/>
  <c r="F62" i="16"/>
  <c r="F78" i="16"/>
  <c r="F94" i="16"/>
  <c r="F110" i="16"/>
  <c r="F126" i="16"/>
  <c r="F142" i="16"/>
  <c r="F158" i="16"/>
  <c r="F174" i="16"/>
  <c r="F190" i="16"/>
  <c r="F206" i="16"/>
  <c r="F222" i="16"/>
  <c r="F238" i="16"/>
  <c r="F254" i="16"/>
  <c r="F270" i="16"/>
  <c r="F18" i="16"/>
  <c r="F34" i="16"/>
  <c r="F50" i="16"/>
  <c r="F66" i="16"/>
  <c r="F82" i="16"/>
  <c r="F98" i="16"/>
  <c r="F114" i="16"/>
  <c r="F130" i="16"/>
  <c r="F146" i="16"/>
  <c r="F162" i="16"/>
  <c r="F178" i="16"/>
  <c r="F194" i="16"/>
  <c r="F210" i="16"/>
  <c r="F226" i="16"/>
  <c r="F242" i="16"/>
  <c r="F258" i="16"/>
  <c r="F274" i="16"/>
  <c r="F22" i="16"/>
  <c r="F38" i="16"/>
  <c r="F54" i="16"/>
  <c r="F70" i="16"/>
  <c r="F86" i="16"/>
  <c r="F102" i="16"/>
  <c r="F118" i="16"/>
  <c r="F134" i="16"/>
  <c r="F150" i="16"/>
  <c r="F166" i="16"/>
  <c r="F182" i="16"/>
  <c r="F198" i="16"/>
  <c r="F214" i="16"/>
  <c r="F230" i="16"/>
  <c r="F246" i="16"/>
  <c r="F262" i="16"/>
  <c r="F278" i="16"/>
  <c r="F42" i="16"/>
  <c r="F106" i="16"/>
  <c r="F170" i="16"/>
  <c r="F234" i="16"/>
  <c r="F58" i="16"/>
  <c r="F122" i="16"/>
  <c r="F186" i="16"/>
  <c r="F250" i="16"/>
  <c r="F74" i="16"/>
  <c r="F138" i="16"/>
  <c r="F202" i="16"/>
  <c r="F266" i="16"/>
  <c r="F90" i="16"/>
  <c r="F154" i="16"/>
  <c r="F218" i="16"/>
  <c r="F26" i="16"/>
  <c r="F13" i="16"/>
  <c r="F15" i="2"/>
  <c r="F19" i="2"/>
  <c r="F23" i="2"/>
  <c r="F27" i="2"/>
  <c r="F31" i="2"/>
  <c r="F35" i="2"/>
  <c r="F39" i="2"/>
  <c r="F43" i="2"/>
  <c r="F47" i="2"/>
  <c r="F51" i="2"/>
  <c r="F55" i="2"/>
  <c r="F59" i="2"/>
  <c r="F63" i="2"/>
  <c r="F67" i="2"/>
  <c r="F71" i="2"/>
  <c r="F75" i="2"/>
  <c r="F79" i="2"/>
  <c r="F83" i="2"/>
  <c r="F87" i="2"/>
  <c r="F91" i="2"/>
  <c r="F95" i="2"/>
  <c r="F99" i="2"/>
  <c r="F103" i="2"/>
  <c r="F107" i="2"/>
  <c r="F111" i="2"/>
  <c r="F115" i="2"/>
  <c r="F119" i="2"/>
  <c r="F123" i="2"/>
  <c r="F127" i="2"/>
  <c r="F131" i="2"/>
  <c r="F135" i="2"/>
  <c r="F139" i="2"/>
  <c r="F143" i="2"/>
  <c r="F147" i="2"/>
  <c r="F151" i="2"/>
  <c r="F155" i="2"/>
  <c r="F159" i="2"/>
  <c r="F163" i="2"/>
  <c r="F167" i="2"/>
  <c r="F171" i="2"/>
  <c r="F175" i="2"/>
  <c r="F179" i="2"/>
  <c r="F183" i="2"/>
  <c r="F187" i="2"/>
  <c r="F191" i="2"/>
  <c r="F195" i="2"/>
  <c r="F199" i="2"/>
  <c r="F203" i="2"/>
  <c r="F207" i="2"/>
  <c r="F211" i="2"/>
  <c r="F215" i="2"/>
  <c r="F219" i="2"/>
  <c r="F223" i="2"/>
  <c r="F227" i="2"/>
  <c r="F231" i="2"/>
  <c r="F235" i="2"/>
  <c r="F239" i="2"/>
  <c r="F243" i="2"/>
  <c r="F247" i="2"/>
  <c r="F251" i="2"/>
  <c r="F255" i="2"/>
  <c r="F259" i="2"/>
  <c r="F263" i="2"/>
  <c r="F16" i="2"/>
  <c r="F20" i="2"/>
  <c r="F24" i="2"/>
  <c r="F28" i="2"/>
  <c r="F32" i="2"/>
  <c r="F36" i="2"/>
  <c r="F40" i="2"/>
  <c r="F44" i="2"/>
  <c r="F48" i="2"/>
  <c r="F52" i="2"/>
  <c r="F56" i="2"/>
  <c r="F60" i="2"/>
  <c r="F64" i="2"/>
  <c r="F68" i="2"/>
  <c r="F72" i="2"/>
  <c r="F76" i="2"/>
  <c r="F80" i="2"/>
  <c r="F84" i="2"/>
  <c r="F88" i="2"/>
  <c r="F92" i="2"/>
  <c r="F96" i="2"/>
  <c r="F100" i="2"/>
  <c r="F104" i="2"/>
  <c r="F108" i="2"/>
  <c r="F112" i="2"/>
  <c r="F116" i="2"/>
  <c r="F120" i="2"/>
  <c r="F124" i="2"/>
  <c r="F128" i="2"/>
  <c r="F132" i="2"/>
  <c r="F136" i="2"/>
  <c r="F140" i="2"/>
  <c r="F144" i="2"/>
  <c r="F148" i="2"/>
  <c r="F152" i="2"/>
  <c r="F156" i="2"/>
  <c r="F160" i="2"/>
  <c r="F164" i="2"/>
  <c r="F168" i="2"/>
  <c r="F172" i="2"/>
  <c r="F176" i="2"/>
  <c r="F180" i="2"/>
  <c r="F184" i="2"/>
  <c r="F188" i="2"/>
  <c r="F192" i="2"/>
  <c r="F196" i="2"/>
  <c r="F200" i="2"/>
  <c r="F204" i="2"/>
  <c r="F208" i="2"/>
  <c r="F212" i="2"/>
  <c r="F216" i="2"/>
  <c r="F220" i="2"/>
  <c r="F224" i="2"/>
  <c r="F228" i="2"/>
  <c r="F232" i="2"/>
  <c r="F236" i="2"/>
  <c r="F240" i="2"/>
  <c r="F244" i="2"/>
  <c r="F248" i="2"/>
  <c r="F252" i="2"/>
  <c r="F256" i="2"/>
  <c r="F260" i="2"/>
  <c r="F264" i="2"/>
  <c r="F17" i="2"/>
  <c r="F21" i="2"/>
  <c r="F25" i="2"/>
  <c r="F29" i="2"/>
  <c r="F33" i="2"/>
  <c r="F37" i="2"/>
  <c r="F41" i="2"/>
  <c r="F45" i="2"/>
  <c r="F49" i="2"/>
  <c r="F53" i="2"/>
  <c r="F57" i="2"/>
  <c r="F61" i="2"/>
  <c r="F65" i="2"/>
  <c r="F69" i="2"/>
  <c r="F73" i="2"/>
  <c r="F77" i="2"/>
  <c r="F81" i="2"/>
  <c r="F85" i="2"/>
  <c r="F89" i="2"/>
  <c r="F93" i="2"/>
  <c r="F97" i="2"/>
  <c r="F101" i="2"/>
  <c r="F105" i="2"/>
  <c r="F109" i="2"/>
  <c r="F113" i="2"/>
  <c r="F117" i="2"/>
  <c r="F121" i="2"/>
  <c r="F125" i="2"/>
  <c r="F129" i="2"/>
  <c r="F133" i="2"/>
  <c r="F137" i="2"/>
  <c r="F141" i="2"/>
  <c r="F145" i="2"/>
  <c r="F149" i="2"/>
  <c r="F153" i="2"/>
  <c r="F157" i="2"/>
  <c r="F161" i="2"/>
  <c r="F165" i="2"/>
  <c r="F169" i="2"/>
  <c r="F173" i="2"/>
  <c r="F177" i="2"/>
  <c r="F181" i="2"/>
  <c r="F185" i="2"/>
  <c r="F189" i="2"/>
  <c r="F193" i="2"/>
  <c r="F197" i="2"/>
  <c r="F201" i="2"/>
  <c r="F205" i="2"/>
  <c r="F209" i="2"/>
  <c r="F213" i="2"/>
  <c r="F217" i="2"/>
  <c r="F221" i="2"/>
  <c r="F225" i="2"/>
  <c r="F229" i="2"/>
  <c r="F233" i="2"/>
  <c r="F237" i="2"/>
  <c r="F241" i="2"/>
  <c r="F245" i="2"/>
  <c r="F249" i="2"/>
  <c r="F253" i="2"/>
  <c r="F257" i="2"/>
  <c r="F261" i="2"/>
  <c r="F265" i="2"/>
  <c r="F15" i="18"/>
  <c r="F19" i="18"/>
  <c r="F23" i="18"/>
  <c r="F27" i="18"/>
  <c r="F31" i="18"/>
  <c r="F35" i="18"/>
  <c r="F39" i="18"/>
  <c r="F43" i="18"/>
  <c r="F47" i="18"/>
  <c r="F51" i="18"/>
  <c r="F55" i="18"/>
  <c r="F59" i="18"/>
  <c r="F63" i="18"/>
  <c r="F67" i="18"/>
  <c r="F71" i="18"/>
  <c r="F75" i="18"/>
  <c r="F79" i="18"/>
  <c r="F83" i="18"/>
  <c r="F87" i="18"/>
  <c r="F91" i="18"/>
  <c r="F95" i="18"/>
  <c r="F99" i="18"/>
  <c r="F103" i="18"/>
  <c r="F107" i="18"/>
  <c r="F111" i="18"/>
  <c r="F115" i="18"/>
  <c r="F119" i="18"/>
  <c r="F123" i="18"/>
  <c r="F127" i="18"/>
  <c r="F131" i="18"/>
  <c r="F135" i="18"/>
  <c r="F139" i="18"/>
  <c r="F143" i="18"/>
  <c r="F147" i="18"/>
  <c r="F151" i="18"/>
  <c r="F155" i="18"/>
  <c r="F159" i="18"/>
  <c r="F163" i="18"/>
  <c r="F167" i="18"/>
  <c r="F171" i="18"/>
  <c r="F175" i="18"/>
  <c r="F179" i="18"/>
  <c r="F183" i="18"/>
  <c r="F187" i="18"/>
  <c r="F191" i="18"/>
  <c r="F195" i="18"/>
  <c r="F199" i="18"/>
  <c r="F203" i="18"/>
  <c r="F207" i="18"/>
  <c r="F211" i="18"/>
  <c r="F215" i="18"/>
  <c r="F219" i="18"/>
  <c r="F223" i="18"/>
  <c r="F227" i="18"/>
  <c r="F231" i="18"/>
  <c r="F235" i="18"/>
  <c r="F239" i="18"/>
  <c r="F243" i="18"/>
  <c r="F247" i="18"/>
  <c r="F251" i="18"/>
  <c r="F255" i="18"/>
  <c r="F259" i="18"/>
  <c r="F263" i="18"/>
  <c r="F267" i="18"/>
  <c r="F271" i="18"/>
  <c r="F275" i="18"/>
  <c r="F279" i="18"/>
  <c r="F283" i="18"/>
  <c r="F287" i="18"/>
  <c r="F291" i="18"/>
  <c r="F295" i="18"/>
  <c r="F299" i="18"/>
  <c r="F303" i="18"/>
  <c r="F307" i="18"/>
  <c r="F311" i="18"/>
  <c r="F315" i="18"/>
  <c r="F319" i="18"/>
  <c r="F323" i="18"/>
  <c r="F327" i="18"/>
  <c r="F331" i="18"/>
  <c r="F335" i="18"/>
  <c r="F339" i="18"/>
  <c r="F343" i="18"/>
  <c r="F347" i="18"/>
  <c r="F351" i="18"/>
  <c r="F355" i="18"/>
  <c r="F359" i="18"/>
  <c r="F363" i="18"/>
  <c r="F367" i="18"/>
  <c r="F371" i="18"/>
  <c r="F375" i="18"/>
  <c r="F379" i="18"/>
  <c r="F383" i="18"/>
  <c r="F387" i="18"/>
  <c r="F391" i="18"/>
  <c r="F395" i="18"/>
  <c r="F399" i="18"/>
  <c r="F403" i="18"/>
  <c r="F407" i="18"/>
  <c r="F411" i="18"/>
  <c r="F415" i="18"/>
  <c r="F419" i="18"/>
  <c r="F423" i="18"/>
  <c r="F427" i="18"/>
  <c r="F431" i="18"/>
  <c r="F435" i="18"/>
  <c r="F439" i="18"/>
  <c r="F443" i="18"/>
  <c r="F447" i="18"/>
  <c r="F451" i="18"/>
  <c r="F455" i="18"/>
  <c r="F459" i="18"/>
  <c r="F463" i="18"/>
  <c r="F467" i="18"/>
  <c r="F471" i="18"/>
  <c r="F475" i="18"/>
  <c r="F479" i="18"/>
  <c r="F483" i="18"/>
  <c r="F487" i="18"/>
  <c r="F491" i="18"/>
  <c r="F495" i="18"/>
  <c r="F499" i="18"/>
  <c r="F503" i="18"/>
  <c r="F507" i="18"/>
  <c r="F511" i="18"/>
  <c r="F515" i="18"/>
  <c r="F519" i="18"/>
  <c r="F523" i="18"/>
  <c r="F527" i="18"/>
  <c r="F531" i="18"/>
  <c r="F535" i="18"/>
  <c r="F539" i="18"/>
  <c r="F543" i="18"/>
  <c r="F547" i="18"/>
  <c r="F551" i="18"/>
  <c r="F555" i="18"/>
  <c r="F559" i="18"/>
  <c r="F563" i="18"/>
  <c r="F567" i="18"/>
  <c r="F571" i="18"/>
  <c r="F575" i="18"/>
  <c r="F579" i="18"/>
  <c r="F583" i="18"/>
  <c r="F587" i="18"/>
  <c r="F591" i="18"/>
  <c r="F595" i="18"/>
  <c r="F599" i="18"/>
  <c r="F603" i="18"/>
  <c r="F607" i="18"/>
  <c r="F611" i="18"/>
  <c r="F615" i="18"/>
  <c r="F619" i="18"/>
  <c r="F623" i="18"/>
  <c r="F627" i="18"/>
  <c r="F631" i="18"/>
  <c r="F635" i="18"/>
  <c r="F639" i="18"/>
  <c r="F643" i="18"/>
  <c r="F647" i="18"/>
  <c r="F651" i="18"/>
  <c r="F655" i="18"/>
  <c r="F659" i="18"/>
  <c r="F663" i="18"/>
  <c r="F667" i="18"/>
  <c r="F671" i="18"/>
  <c r="F675" i="18"/>
  <c r="F679" i="18"/>
  <c r="F683" i="18"/>
  <c r="F687" i="18"/>
  <c r="F691" i="18"/>
  <c r="F695" i="18"/>
  <c r="F699" i="18"/>
  <c r="F703" i="18"/>
  <c r="F707" i="18"/>
  <c r="F711" i="18"/>
  <c r="F715" i="18"/>
  <c r="F719" i="18"/>
  <c r="F723" i="18"/>
  <c r="F727" i="18"/>
  <c r="F731" i="18"/>
  <c r="F735" i="18"/>
  <c r="F739" i="18"/>
  <c r="F743" i="18"/>
  <c r="F747" i="18"/>
  <c r="F751" i="18"/>
  <c r="F755" i="18"/>
  <c r="F759" i="18"/>
  <c r="F763" i="18"/>
  <c r="F767" i="18"/>
  <c r="F771" i="18"/>
  <c r="F775" i="18"/>
  <c r="F779" i="18"/>
  <c r="F783" i="18"/>
  <c r="F787" i="18"/>
  <c r="F791" i="18"/>
  <c r="F795" i="18"/>
  <c r="F799" i="18"/>
  <c r="F803" i="18"/>
  <c r="F807" i="18"/>
  <c r="F811" i="18"/>
  <c r="F815" i="18"/>
  <c r="F819" i="18"/>
  <c r="F823" i="18"/>
  <c r="F827" i="18"/>
  <c r="F831" i="18"/>
  <c r="F835" i="18"/>
  <c r="F839" i="18"/>
  <c r="F843" i="18"/>
  <c r="F847" i="18"/>
  <c r="F851" i="18"/>
  <c r="F855" i="18"/>
  <c r="F859" i="18"/>
  <c r="F863" i="18"/>
  <c r="F867" i="18"/>
  <c r="F871" i="18"/>
  <c r="F875" i="18"/>
  <c r="F879" i="18"/>
  <c r="F883" i="18"/>
  <c r="F887" i="18"/>
  <c r="F891" i="18"/>
  <c r="F895" i="18"/>
  <c r="F899" i="18"/>
  <c r="F903" i="18"/>
  <c r="F907" i="18"/>
  <c r="F911" i="18"/>
  <c r="F915" i="18"/>
  <c r="F919" i="18"/>
  <c r="F923" i="18"/>
  <c r="F927" i="18"/>
  <c r="F931" i="18"/>
  <c r="F935" i="18"/>
  <c r="F939" i="18"/>
  <c r="F943" i="18"/>
  <c r="F947" i="18"/>
  <c r="F951" i="18"/>
  <c r="F955" i="18"/>
  <c r="F959" i="18"/>
  <c r="F963" i="18"/>
  <c r="F967" i="18"/>
  <c r="F971" i="18"/>
  <c r="F975" i="18"/>
  <c r="F979" i="18"/>
  <c r="F983" i="18"/>
  <c r="F987" i="18"/>
  <c r="F991" i="18"/>
  <c r="F995" i="18"/>
  <c r="F999" i="18"/>
  <c r="F1003" i="18"/>
  <c r="F1007" i="18"/>
  <c r="F1011" i="18"/>
  <c r="F16" i="18"/>
  <c r="F20" i="18"/>
  <c r="F24" i="18"/>
  <c r="F28" i="18"/>
  <c r="F32" i="18"/>
  <c r="F36" i="18"/>
  <c r="F40" i="18"/>
  <c r="F44" i="18"/>
  <c r="F48" i="18"/>
  <c r="F52" i="18"/>
  <c r="F56" i="18"/>
  <c r="F60" i="18"/>
  <c r="F64" i="18"/>
  <c r="F68" i="18"/>
  <c r="F72" i="18"/>
  <c r="F76" i="18"/>
  <c r="F80" i="18"/>
  <c r="F84" i="18"/>
  <c r="F88" i="18"/>
  <c r="F92" i="18"/>
  <c r="F96" i="18"/>
  <c r="F100" i="18"/>
  <c r="F104" i="18"/>
  <c r="F108" i="18"/>
  <c r="F112" i="18"/>
  <c r="F116" i="18"/>
  <c r="F120" i="18"/>
  <c r="F124" i="18"/>
  <c r="F128" i="18"/>
  <c r="F132" i="18"/>
  <c r="F136" i="18"/>
  <c r="F140" i="18"/>
  <c r="F144" i="18"/>
  <c r="F148" i="18"/>
  <c r="F152" i="18"/>
  <c r="F156" i="18"/>
  <c r="F160" i="18"/>
  <c r="F164" i="18"/>
  <c r="F168" i="18"/>
  <c r="F172" i="18"/>
  <c r="F176" i="18"/>
  <c r="F180" i="18"/>
  <c r="F184" i="18"/>
  <c r="F188" i="18"/>
  <c r="F192" i="18"/>
  <c r="F196" i="18"/>
  <c r="F200" i="18"/>
  <c r="F204" i="18"/>
  <c r="F208" i="18"/>
  <c r="F212" i="18"/>
  <c r="F216" i="18"/>
  <c r="F220" i="18"/>
  <c r="F224" i="18"/>
  <c r="F228" i="18"/>
  <c r="F232" i="18"/>
  <c r="F236" i="18"/>
  <c r="F240" i="18"/>
  <c r="F244" i="18"/>
  <c r="F248" i="18"/>
  <c r="F252" i="18"/>
  <c r="F256" i="18"/>
  <c r="F260" i="18"/>
  <c r="F264" i="18"/>
  <c r="F268" i="18"/>
  <c r="F272" i="18"/>
  <c r="F276" i="18"/>
  <c r="F280" i="18"/>
  <c r="F284" i="18"/>
  <c r="F288" i="18"/>
  <c r="F292" i="18"/>
  <c r="F296" i="18"/>
  <c r="F300" i="18"/>
  <c r="F304" i="18"/>
  <c r="F308" i="18"/>
  <c r="F312" i="18"/>
  <c r="F316" i="18"/>
  <c r="F320" i="18"/>
  <c r="F324" i="18"/>
  <c r="F328" i="18"/>
  <c r="F332" i="18"/>
  <c r="F336" i="18"/>
  <c r="F340" i="18"/>
  <c r="F344" i="18"/>
  <c r="F348" i="18"/>
  <c r="F352" i="18"/>
  <c r="F356" i="18"/>
  <c r="F360" i="18"/>
  <c r="F364" i="18"/>
  <c r="F368" i="18"/>
  <c r="F372" i="18"/>
  <c r="F376" i="18"/>
  <c r="F380" i="18"/>
  <c r="F384" i="18"/>
  <c r="F388" i="18"/>
  <c r="F392" i="18"/>
  <c r="F396" i="18"/>
  <c r="F400" i="18"/>
  <c r="F404" i="18"/>
  <c r="F408" i="18"/>
  <c r="F412" i="18"/>
  <c r="F416" i="18"/>
  <c r="F420" i="18"/>
  <c r="F424" i="18"/>
  <c r="F428" i="18"/>
  <c r="F432" i="18"/>
  <c r="F436" i="18"/>
  <c r="F440" i="18"/>
  <c r="F444" i="18"/>
  <c r="F448" i="18"/>
  <c r="F452" i="18"/>
  <c r="F456" i="18"/>
  <c r="F460" i="18"/>
  <c r="F464" i="18"/>
  <c r="F468" i="18"/>
  <c r="F472" i="18"/>
  <c r="F476" i="18"/>
  <c r="F480" i="18"/>
  <c r="F484" i="18"/>
  <c r="F488" i="18"/>
  <c r="F492" i="18"/>
  <c r="F496" i="18"/>
  <c r="F500" i="18"/>
  <c r="F504" i="18"/>
  <c r="F508" i="18"/>
  <c r="F512" i="18"/>
  <c r="F516" i="18"/>
  <c r="F520" i="18"/>
  <c r="F524" i="18"/>
  <c r="F528" i="18"/>
  <c r="F532" i="18"/>
  <c r="F536" i="18"/>
  <c r="F540" i="18"/>
  <c r="F544" i="18"/>
  <c r="F548" i="18"/>
  <c r="F552" i="18"/>
  <c r="F556" i="18"/>
  <c r="F560" i="18"/>
  <c r="F564" i="18"/>
  <c r="F568" i="18"/>
  <c r="F572" i="18"/>
  <c r="F576" i="18"/>
  <c r="F580" i="18"/>
  <c r="F584" i="18"/>
  <c r="F588" i="18"/>
  <c r="F592" i="18"/>
  <c r="F596" i="18"/>
  <c r="F600" i="18"/>
  <c r="F604" i="18"/>
  <c r="F608" i="18"/>
  <c r="F612" i="18"/>
  <c r="F616" i="18"/>
  <c r="F620" i="18"/>
  <c r="F624" i="18"/>
  <c r="F628" i="18"/>
  <c r="F632" i="18"/>
  <c r="F636" i="18"/>
  <c r="F640" i="18"/>
  <c r="F644" i="18"/>
  <c r="F648" i="18"/>
  <c r="F652" i="18"/>
  <c r="F656" i="18"/>
  <c r="F660" i="18"/>
  <c r="F664" i="18"/>
  <c r="F668" i="18"/>
  <c r="F672" i="18"/>
  <c r="F676" i="18"/>
  <c r="F680" i="18"/>
  <c r="F684" i="18"/>
  <c r="F688" i="18"/>
  <c r="F692" i="18"/>
  <c r="F696" i="18"/>
  <c r="F700" i="18"/>
  <c r="F704" i="18"/>
  <c r="F708" i="18"/>
  <c r="F712" i="18"/>
  <c r="F716" i="18"/>
  <c r="F720" i="18"/>
  <c r="F724" i="18"/>
  <c r="F728" i="18"/>
  <c r="F732" i="18"/>
  <c r="F736" i="18"/>
  <c r="F740" i="18"/>
  <c r="F744" i="18"/>
  <c r="F748" i="18"/>
  <c r="F752" i="18"/>
  <c r="F756" i="18"/>
  <c r="F760" i="18"/>
  <c r="F764" i="18"/>
  <c r="F768" i="18"/>
  <c r="F772" i="18"/>
  <c r="F776" i="18"/>
  <c r="F780" i="18"/>
  <c r="F784" i="18"/>
  <c r="F788" i="18"/>
  <c r="F792" i="18"/>
  <c r="F796" i="18"/>
  <c r="F800" i="18"/>
  <c r="F804" i="18"/>
  <c r="F808" i="18"/>
  <c r="F812" i="18"/>
  <c r="F816" i="18"/>
  <c r="F820" i="18"/>
  <c r="F824" i="18"/>
  <c r="F828" i="18"/>
  <c r="F832" i="18"/>
  <c r="F836" i="18"/>
  <c r="F840" i="18"/>
  <c r="F844" i="18"/>
  <c r="F848" i="18"/>
  <c r="F852" i="18"/>
  <c r="F856" i="18"/>
  <c r="F860" i="18"/>
  <c r="F864" i="18"/>
  <c r="F868" i="18"/>
  <c r="F872" i="18"/>
  <c r="F876" i="18"/>
  <c r="F880" i="18"/>
  <c r="F884" i="18"/>
  <c r="F888" i="18"/>
  <c r="F892" i="18"/>
  <c r="F896" i="18"/>
  <c r="F900" i="18"/>
  <c r="F904" i="18"/>
  <c r="F908" i="18"/>
  <c r="F912" i="18"/>
  <c r="F916" i="18"/>
  <c r="F920" i="18"/>
  <c r="F924" i="18"/>
  <c r="F928" i="18"/>
  <c r="F932" i="18"/>
  <c r="F936" i="18"/>
  <c r="F940" i="18"/>
  <c r="F944" i="18"/>
  <c r="F948" i="18"/>
  <c r="F952" i="18"/>
  <c r="F956" i="18"/>
  <c r="F960" i="18"/>
  <c r="F964" i="18"/>
  <c r="F968" i="18"/>
  <c r="F972" i="18"/>
  <c r="F976" i="18"/>
  <c r="F980" i="18"/>
  <c r="F984" i="18"/>
  <c r="F988" i="18"/>
  <c r="F992" i="18"/>
  <c r="F996" i="18"/>
  <c r="F1000" i="18"/>
  <c r="F1004" i="18"/>
  <c r="F1008" i="18"/>
  <c r="F1012" i="18"/>
  <c r="F17" i="18"/>
  <c r="F21" i="18"/>
  <c r="F25" i="18"/>
  <c r="F29" i="18"/>
  <c r="F33" i="18"/>
  <c r="F37" i="18"/>
  <c r="F41" i="18"/>
  <c r="F45" i="18"/>
  <c r="F49" i="18"/>
  <c r="F53" i="18"/>
  <c r="F57" i="18"/>
  <c r="F61" i="18"/>
  <c r="F65" i="18"/>
  <c r="F69" i="18"/>
  <c r="F73" i="18"/>
  <c r="F77" i="18"/>
  <c r="F81" i="18"/>
  <c r="F85" i="18"/>
  <c r="F89" i="18"/>
  <c r="F93" i="18"/>
  <c r="F97" i="18"/>
  <c r="F101" i="18"/>
  <c r="F105" i="18"/>
  <c r="F109" i="18"/>
  <c r="F113" i="18"/>
  <c r="F117" i="18"/>
  <c r="F121" i="18"/>
  <c r="F125" i="18"/>
  <c r="F129" i="18"/>
  <c r="F133" i="18"/>
  <c r="F137" i="18"/>
  <c r="F141" i="18"/>
  <c r="F145" i="18"/>
  <c r="F149" i="18"/>
  <c r="F153" i="18"/>
  <c r="F157" i="18"/>
  <c r="F161" i="18"/>
  <c r="F165" i="18"/>
  <c r="F169" i="18"/>
  <c r="F173" i="18"/>
  <c r="F177" i="18"/>
  <c r="F181" i="18"/>
  <c r="F185" i="18"/>
  <c r="F189" i="18"/>
  <c r="F193" i="18"/>
  <c r="F197" i="18"/>
  <c r="F201" i="18"/>
  <c r="F205" i="18"/>
  <c r="F209" i="18"/>
  <c r="F213" i="18"/>
  <c r="F217" i="18"/>
  <c r="F221" i="18"/>
  <c r="F225" i="18"/>
  <c r="F229" i="18"/>
  <c r="F233" i="18"/>
  <c r="F237" i="18"/>
  <c r="F241" i="18"/>
  <c r="F245" i="18"/>
  <c r="F249" i="18"/>
  <c r="F253" i="18"/>
  <c r="F257" i="18"/>
  <c r="F261" i="18"/>
  <c r="F265" i="18"/>
  <c r="F269" i="18"/>
  <c r="F273" i="18"/>
  <c r="F277" i="18"/>
  <c r="F281" i="18"/>
  <c r="F285" i="18"/>
  <c r="F289" i="18"/>
  <c r="F293" i="18"/>
  <c r="F297" i="18"/>
  <c r="F301" i="18"/>
  <c r="F305" i="18"/>
  <c r="F309" i="18"/>
  <c r="F313" i="18"/>
  <c r="F317" i="18"/>
  <c r="F321" i="18"/>
  <c r="F325" i="18"/>
  <c r="F329" i="18"/>
  <c r="F333" i="18"/>
  <c r="F337" i="18"/>
  <c r="F341" i="18"/>
  <c r="F345" i="18"/>
  <c r="F349" i="18"/>
  <c r="F353" i="18"/>
  <c r="F357" i="18"/>
  <c r="F361" i="18"/>
  <c r="F365" i="18"/>
  <c r="F369" i="18"/>
  <c r="F373" i="18"/>
  <c r="F377" i="18"/>
  <c r="F381" i="18"/>
  <c r="F385" i="18"/>
  <c r="F389" i="18"/>
  <c r="F393" i="18"/>
  <c r="F397" i="18"/>
  <c r="F401" i="18"/>
  <c r="F405" i="18"/>
  <c r="F409" i="18"/>
  <c r="F413" i="18"/>
  <c r="F417" i="18"/>
  <c r="F421" i="18"/>
  <c r="F425" i="18"/>
  <c r="F429" i="18"/>
  <c r="F433" i="18"/>
  <c r="F437" i="18"/>
  <c r="F441" i="18"/>
  <c r="F445" i="18"/>
  <c r="F449" i="18"/>
  <c r="F453" i="18"/>
  <c r="F457" i="18"/>
  <c r="F461" i="18"/>
  <c r="F465" i="18"/>
  <c r="F469" i="18"/>
  <c r="F473" i="18"/>
  <c r="F477" i="18"/>
  <c r="F481" i="18"/>
  <c r="F485" i="18"/>
  <c r="F489" i="18"/>
  <c r="F493" i="18"/>
  <c r="F497" i="18"/>
  <c r="F501" i="18"/>
  <c r="F505" i="18"/>
  <c r="F509" i="18"/>
  <c r="F513" i="18"/>
  <c r="F517" i="18"/>
  <c r="F521" i="18"/>
  <c r="F525" i="18"/>
  <c r="F529" i="18"/>
  <c r="F533" i="18"/>
  <c r="F537" i="18"/>
  <c r="F541" i="18"/>
  <c r="F545" i="18"/>
  <c r="F549" i="18"/>
  <c r="F553" i="18"/>
  <c r="F557" i="18"/>
  <c r="F561" i="18"/>
  <c r="F565" i="18"/>
  <c r="F569" i="18"/>
  <c r="F573" i="18"/>
  <c r="F577" i="18"/>
  <c r="F581" i="18"/>
  <c r="F585" i="18"/>
  <c r="F589" i="18"/>
  <c r="F593" i="18"/>
  <c r="F597" i="18"/>
  <c r="F601" i="18"/>
  <c r="F605" i="18"/>
  <c r="F609" i="18"/>
  <c r="F613" i="18"/>
  <c r="F617" i="18"/>
  <c r="F621" i="18"/>
  <c r="F625" i="18"/>
  <c r="F629" i="18"/>
  <c r="F633" i="18"/>
  <c r="F637" i="18"/>
  <c r="F641" i="18"/>
  <c r="F645" i="18"/>
  <c r="F649" i="18"/>
  <c r="F653" i="18"/>
  <c r="F657" i="18"/>
  <c r="F661" i="18"/>
  <c r="F665" i="18"/>
  <c r="F669" i="18"/>
  <c r="F673" i="18"/>
  <c r="F677" i="18"/>
  <c r="F681" i="18"/>
  <c r="F685" i="18"/>
  <c r="F689" i="18"/>
  <c r="F693" i="18"/>
  <c r="F697" i="18"/>
  <c r="F701" i="18"/>
  <c r="F705" i="18"/>
  <c r="F709" i="18"/>
  <c r="F713" i="18"/>
  <c r="F717" i="18"/>
  <c r="F721" i="18"/>
  <c r="F725" i="18"/>
  <c r="F729" i="18"/>
  <c r="F733" i="18"/>
  <c r="F737" i="18"/>
  <c r="F741" i="18"/>
  <c r="F745" i="18"/>
  <c r="F749" i="18"/>
  <c r="F753" i="18"/>
  <c r="F757" i="18"/>
  <c r="F761" i="18"/>
  <c r="F765" i="18"/>
  <c r="F769" i="18"/>
  <c r="F773" i="18"/>
  <c r="F777" i="18"/>
  <c r="F781" i="18"/>
  <c r="F785" i="18"/>
  <c r="F789" i="18"/>
  <c r="F793" i="18"/>
  <c r="F797" i="18"/>
  <c r="F801" i="18"/>
  <c r="F805" i="18"/>
  <c r="F809" i="18"/>
  <c r="F813" i="18"/>
  <c r="F817" i="18"/>
  <c r="F821" i="18"/>
  <c r="F825" i="18"/>
  <c r="F829" i="18"/>
  <c r="F833" i="18"/>
  <c r="F837" i="18"/>
  <c r="F841" i="18"/>
  <c r="F845" i="18"/>
  <c r="F849" i="18"/>
  <c r="F853" i="18"/>
  <c r="F857" i="18"/>
  <c r="F861" i="18"/>
  <c r="F865" i="18"/>
  <c r="F869" i="18"/>
  <c r="F873" i="18"/>
  <c r="F877" i="18"/>
  <c r="F881" i="18"/>
  <c r="F885" i="18"/>
  <c r="F889" i="18"/>
  <c r="F893" i="18"/>
  <c r="F897" i="18"/>
  <c r="F901" i="18"/>
  <c r="F905" i="18"/>
  <c r="F909" i="18"/>
  <c r="F913" i="18"/>
  <c r="F917" i="18"/>
  <c r="F921" i="18"/>
  <c r="F925" i="18"/>
  <c r="F929" i="18"/>
  <c r="F933" i="18"/>
  <c r="F937" i="18"/>
  <c r="F941" i="18"/>
  <c r="F945" i="18"/>
  <c r="F949" i="18"/>
  <c r="F953" i="18"/>
  <c r="F957" i="18"/>
  <c r="F961" i="18"/>
  <c r="F965" i="18"/>
  <c r="F969" i="18"/>
  <c r="F973" i="18"/>
  <c r="F977" i="18"/>
  <c r="F981" i="18"/>
  <c r="F985" i="18"/>
  <c r="F989" i="18"/>
  <c r="F993" i="18"/>
  <c r="F997" i="18"/>
  <c r="F1001" i="18"/>
  <c r="F1005" i="18"/>
  <c r="F1009" i="18"/>
  <c r="F22" i="18"/>
  <c r="F38" i="18"/>
  <c r="F54" i="18"/>
  <c r="F70" i="18"/>
  <c r="F86" i="18"/>
  <c r="F102" i="18"/>
  <c r="F118" i="18"/>
  <c r="F134" i="18"/>
  <c r="F150" i="18"/>
  <c r="F166" i="18"/>
  <c r="F182" i="18"/>
  <c r="F198" i="18"/>
  <c r="F214" i="18"/>
  <c r="F230" i="18"/>
  <c r="F246" i="18"/>
  <c r="F262" i="18"/>
  <c r="F278" i="18"/>
  <c r="F294" i="18"/>
  <c r="F310" i="18"/>
  <c r="F326" i="18"/>
  <c r="F342" i="18"/>
  <c r="F358" i="18"/>
  <c r="F374" i="18"/>
  <c r="F390" i="18"/>
  <c r="F406" i="18"/>
  <c r="F422" i="18"/>
  <c r="F438" i="18"/>
  <c r="F454" i="18"/>
  <c r="F470" i="18"/>
  <c r="F486" i="18"/>
  <c r="F502" i="18"/>
  <c r="F518" i="18"/>
  <c r="F534" i="18"/>
  <c r="F550" i="18"/>
  <c r="F566" i="18"/>
  <c r="F582" i="18"/>
  <c r="F598" i="18"/>
  <c r="F614" i="18"/>
  <c r="F630" i="18"/>
  <c r="F646" i="18"/>
  <c r="F662" i="18"/>
  <c r="F678" i="18"/>
  <c r="F694" i="18"/>
  <c r="F710" i="18"/>
  <c r="F726" i="18"/>
  <c r="F742" i="18"/>
  <c r="F758" i="18"/>
  <c r="F774" i="18"/>
  <c r="F790" i="18"/>
  <c r="F806" i="18"/>
  <c r="F822" i="18"/>
  <c r="F838" i="18"/>
  <c r="F854" i="18"/>
  <c r="F870" i="18"/>
  <c r="F886" i="18"/>
  <c r="F902" i="18"/>
  <c r="F918" i="18"/>
  <c r="F934" i="18"/>
  <c r="F950" i="18"/>
  <c r="F966" i="18"/>
  <c r="F982" i="18"/>
  <c r="F998" i="18"/>
  <c r="F26" i="18"/>
  <c r="F42" i="18"/>
  <c r="F58" i="18"/>
  <c r="F74" i="18"/>
  <c r="F90" i="18"/>
  <c r="F106" i="18"/>
  <c r="F122" i="18"/>
  <c r="F138" i="18"/>
  <c r="F154" i="18"/>
  <c r="F170" i="18"/>
  <c r="F186" i="18"/>
  <c r="F202" i="18"/>
  <c r="F218" i="18"/>
  <c r="F234" i="18"/>
  <c r="F250" i="18"/>
  <c r="F266" i="18"/>
  <c r="F282" i="18"/>
  <c r="F298" i="18"/>
  <c r="F314" i="18"/>
  <c r="F330" i="18"/>
  <c r="F346" i="18"/>
  <c r="F362" i="18"/>
  <c r="F378" i="18"/>
  <c r="F394" i="18"/>
  <c r="F410" i="18"/>
  <c r="F426" i="18"/>
  <c r="F442" i="18"/>
  <c r="F458" i="18"/>
  <c r="F474" i="18"/>
  <c r="F490" i="18"/>
  <c r="F506" i="18"/>
  <c r="F522" i="18"/>
  <c r="F538" i="18"/>
  <c r="F554" i="18"/>
  <c r="F570" i="18"/>
  <c r="F586" i="18"/>
  <c r="F602" i="18"/>
  <c r="F618" i="18"/>
  <c r="F634" i="18"/>
  <c r="F650" i="18"/>
  <c r="F666" i="18"/>
  <c r="F682" i="18"/>
  <c r="F698" i="18"/>
  <c r="F714" i="18"/>
  <c r="F730" i="18"/>
  <c r="F746" i="18"/>
  <c r="F762" i="18"/>
  <c r="F778" i="18"/>
  <c r="F794" i="18"/>
  <c r="F810" i="18"/>
  <c r="F826" i="18"/>
  <c r="F842" i="18"/>
  <c r="F858" i="18"/>
  <c r="F874" i="18"/>
  <c r="F890" i="18"/>
  <c r="F906" i="18"/>
  <c r="F922" i="18"/>
  <c r="F938" i="18"/>
  <c r="F954" i="18"/>
  <c r="F970" i="18"/>
  <c r="F986" i="18"/>
  <c r="F1002" i="18"/>
  <c r="F14" i="18"/>
  <c r="F30" i="18"/>
  <c r="F46" i="18"/>
  <c r="F62" i="18"/>
  <c r="F78" i="18"/>
  <c r="F94" i="18"/>
  <c r="F110" i="18"/>
  <c r="F126" i="18"/>
  <c r="F142" i="18"/>
  <c r="F158" i="18"/>
  <c r="F174" i="18"/>
  <c r="F190" i="18"/>
  <c r="F206" i="18"/>
  <c r="F222" i="18"/>
  <c r="F238" i="18"/>
  <c r="F254" i="18"/>
  <c r="F270" i="18"/>
  <c r="F286" i="18"/>
  <c r="F302" i="18"/>
  <c r="F318" i="18"/>
  <c r="F334" i="18"/>
  <c r="F350" i="18"/>
  <c r="F366" i="18"/>
  <c r="F382" i="18"/>
  <c r="F398" i="18"/>
  <c r="F414" i="18"/>
  <c r="F430" i="18"/>
  <c r="F446" i="18"/>
  <c r="F462" i="18"/>
  <c r="F478" i="18"/>
  <c r="F494" i="18"/>
  <c r="F510" i="18"/>
  <c r="F526" i="18"/>
  <c r="F542" i="18"/>
  <c r="F558" i="18"/>
  <c r="F574" i="18"/>
  <c r="F590" i="18"/>
  <c r="F606" i="18"/>
  <c r="F622" i="18"/>
  <c r="F638" i="18"/>
  <c r="F654" i="18"/>
  <c r="F670" i="18"/>
  <c r="F686" i="18"/>
  <c r="F702" i="18"/>
  <c r="F718" i="18"/>
  <c r="F734" i="18"/>
  <c r="F750" i="18"/>
  <c r="F766" i="18"/>
  <c r="F782" i="18"/>
  <c r="F798" i="18"/>
  <c r="F814" i="18"/>
  <c r="F830" i="18"/>
  <c r="F846" i="18"/>
  <c r="F862" i="18"/>
  <c r="F878" i="18"/>
  <c r="F894" i="18"/>
  <c r="F910" i="18"/>
  <c r="F926" i="18"/>
  <c r="F942" i="18"/>
  <c r="F958" i="18"/>
  <c r="F974" i="18"/>
  <c r="F990" i="18"/>
  <c r="F1006" i="18"/>
  <c r="F34" i="18"/>
  <c r="F98" i="18"/>
  <c r="F162" i="18"/>
  <c r="F226" i="18"/>
  <c r="F290" i="18"/>
  <c r="F354" i="18"/>
  <c r="F418" i="18"/>
  <c r="F482" i="18"/>
  <c r="F546" i="18"/>
  <c r="F610" i="18"/>
  <c r="F674" i="18"/>
  <c r="F738" i="18"/>
  <c r="F802" i="18"/>
  <c r="F866" i="18"/>
  <c r="F930" i="18"/>
  <c r="F994" i="18"/>
  <c r="F50" i="18"/>
  <c r="F114" i="18"/>
  <c r="F178" i="18"/>
  <c r="F242" i="18"/>
  <c r="F306" i="18"/>
  <c r="F370" i="18"/>
  <c r="F434" i="18"/>
  <c r="F498" i="18"/>
  <c r="F562" i="18"/>
  <c r="F626" i="18"/>
  <c r="F690" i="18"/>
  <c r="F754" i="18"/>
  <c r="F818" i="18"/>
  <c r="F882" i="18"/>
  <c r="F946" i="18"/>
  <c r="F1010" i="18"/>
  <c r="F66" i="18"/>
  <c r="F130" i="18"/>
  <c r="F194" i="18"/>
  <c r="F258" i="18"/>
  <c r="F322" i="18"/>
  <c r="F386" i="18"/>
  <c r="F450" i="18"/>
  <c r="F514" i="18"/>
  <c r="F578" i="18"/>
  <c r="F642" i="18"/>
  <c r="F706" i="18"/>
  <c r="F770" i="18"/>
  <c r="F834" i="18"/>
  <c r="F898" i="18"/>
  <c r="F962" i="18"/>
  <c r="F18" i="18"/>
  <c r="F274" i="18"/>
  <c r="F530" i="18"/>
  <c r="F786" i="18"/>
  <c r="F82" i="18"/>
  <c r="F338" i="18"/>
  <c r="F594" i="18"/>
  <c r="F850" i="18"/>
  <c r="F146" i="18"/>
  <c r="F402" i="18"/>
  <c r="F658" i="18"/>
  <c r="F914" i="18"/>
  <c r="F466" i="18"/>
  <c r="F722" i="18"/>
  <c r="F978" i="18"/>
  <c r="F210" i="18"/>
  <c r="F17" i="4"/>
  <c r="F21" i="4"/>
  <c r="F25" i="4"/>
  <c r="F29" i="4"/>
  <c r="F33" i="4"/>
  <c r="F37" i="4"/>
  <c r="F41" i="4"/>
  <c r="F45" i="4"/>
  <c r="F49" i="4"/>
  <c r="F53" i="4"/>
  <c r="F57" i="4"/>
  <c r="F61" i="4"/>
  <c r="F65" i="4"/>
  <c r="F69" i="4"/>
  <c r="F73" i="4"/>
  <c r="F77" i="4"/>
  <c r="F81" i="4"/>
  <c r="F85" i="4"/>
  <c r="F89" i="4"/>
  <c r="F93" i="4"/>
  <c r="F97" i="4"/>
  <c r="F101" i="4"/>
  <c r="F105" i="4"/>
  <c r="F109" i="4"/>
  <c r="F113" i="4"/>
  <c r="F117" i="4"/>
  <c r="F121" i="4"/>
  <c r="F125" i="4"/>
  <c r="F129" i="4"/>
  <c r="F133" i="4"/>
  <c r="F137" i="4"/>
  <c r="F141" i="4"/>
  <c r="F145" i="4"/>
  <c r="F149" i="4"/>
  <c r="F153" i="4"/>
  <c r="F157" i="4"/>
  <c r="F161" i="4"/>
  <c r="F165" i="4"/>
  <c r="F169" i="4"/>
  <c r="F173" i="4"/>
  <c r="F177" i="4"/>
  <c r="F181" i="4"/>
  <c r="F185" i="4"/>
  <c r="F189" i="4"/>
  <c r="F193" i="4"/>
  <c r="F197" i="4"/>
  <c r="F201" i="4"/>
  <c r="F14" i="4"/>
  <c r="F18" i="4"/>
  <c r="F22" i="4"/>
  <c r="F26" i="4"/>
  <c r="F30" i="4"/>
  <c r="F34" i="4"/>
  <c r="F38" i="4"/>
  <c r="F42" i="4"/>
  <c r="F46" i="4"/>
  <c r="F50" i="4"/>
  <c r="F54" i="4"/>
  <c r="F58" i="4"/>
  <c r="F62" i="4"/>
  <c r="F66" i="4"/>
  <c r="F70" i="4"/>
  <c r="F74" i="4"/>
  <c r="F78" i="4"/>
  <c r="F82" i="4"/>
  <c r="F86" i="4"/>
  <c r="F90" i="4"/>
  <c r="F94" i="4"/>
  <c r="F98" i="4"/>
  <c r="F102" i="4"/>
  <c r="F106" i="4"/>
  <c r="F110" i="4"/>
  <c r="F114" i="4"/>
  <c r="F118" i="4"/>
  <c r="F122" i="4"/>
  <c r="F126" i="4"/>
  <c r="F130" i="4"/>
  <c r="F134" i="4"/>
  <c r="F138" i="4"/>
  <c r="F142" i="4"/>
  <c r="F146" i="4"/>
  <c r="F150" i="4"/>
  <c r="F154" i="4"/>
  <c r="F158" i="4"/>
  <c r="F162" i="4"/>
  <c r="F166" i="4"/>
  <c r="F170" i="4"/>
  <c r="F174" i="4"/>
  <c r="F178" i="4"/>
  <c r="F182" i="4"/>
  <c r="F186" i="4"/>
  <c r="F190" i="4"/>
  <c r="F194" i="4"/>
  <c r="F198" i="4"/>
  <c r="F15" i="4"/>
  <c r="F19" i="4"/>
  <c r="F23" i="4"/>
  <c r="F27" i="4"/>
  <c r="F31" i="4"/>
  <c r="F35" i="4"/>
  <c r="F39" i="4"/>
  <c r="F43" i="4"/>
  <c r="F47" i="4"/>
  <c r="F51" i="4"/>
  <c r="F55" i="4"/>
  <c r="F59" i="4"/>
  <c r="F63" i="4"/>
  <c r="F67" i="4"/>
  <c r="F71" i="4"/>
  <c r="F75" i="4"/>
  <c r="F79" i="4"/>
  <c r="F83" i="4"/>
  <c r="F87" i="4"/>
  <c r="F91" i="4"/>
  <c r="F95" i="4"/>
  <c r="F99" i="4"/>
  <c r="F103" i="4"/>
  <c r="F107" i="4"/>
  <c r="F111" i="4"/>
  <c r="F115" i="4"/>
  <c r="F119" i="4"/>
  <c r="F123" i="4"/>
  <c r="F127" i="4"/>
  <c r="F131" i="4"/>
  <c r="F135" i="4"/>
  <c r="F139" i="4"/>
  <c r="F143" i="4"/>
  <c r="F147" i="4"/>
  <c r="F151" i="4"/>
  <c r="F155" i="4"/>
  <c r="F159" i="4"/>
  <c r="F163" i="4"/>
  <c r="F167" i="4"/>
  <c r="F171" i="4"/>
  <c r="F175" i="4"/>
  <c r="F179" i="4"/>
  <c r="F183" i="4"/>
  <c r="F187" i="4"/>
  <c r="F191" i="4"/>
  <c r="F195" i="4"/>
  <c r="F199" i="4"/>
  <c r="F20" i="4"/>
  <c r="F36" i="4"/>
  <c r="F52" i="4"/>
  <c r="F68" i="4"/>
  <c r="F84" i="4"/>
  <c r="F100" i="4"/>
  <c r="F116" i="4"/>
  <c r="F132" i="4"/>
  <c r="F148" i="4"/>
  <c r="F164" i="4"/>
  <c r="F180" i="4"/>
  <c r="F196" i="4"/>
  <c r="F24" i="4"/>
  <c r="F40" i="4"/>
  <c r="F56" i="4"/>
  <c r="F72" i="4"/>
  <c r="F88" i="4"/>
  <c r="F104" i="4"/>
  <c r="F120" i="4"/>
  <c r="F136" i="4"/>
  <c r="F152" i="4"/>
  <c r="F168" i="4"/>
  <c r="F184" i="4"/>
  <c r="F200" i="4"/>
  <c r="F28" i="4"/>
  <c r="F44" i="4"/>
  <c r="F60" i="4"/>
  <c r="F76" i="4"/>
  <c r="F92" i="4"/>
  <c r="F108" i="4"/>
  <c r="F124" i="4"/>
  <c r="F140" i="4"/>
  <c r="F156" i="4"/>
  <c r="F172" i="4"/>
  <c r="F188" i="4"/>
  <c r="F48" i="4"/>
  <c r="F112" i="4"/>
  <c r="F176" i="4"/>
  <c r="F64" i="4"/>
  <c r="F128" i="4"/>
  <c r="F192" i="4"/>
  <c r="F16" i="4"/>
  <c r="F80" i="4"/>
  <c r="F144" i="4"/>
  <c r="F96" i="4"/>
  <c r="F160" i="4"/>
  <c r="F32" i="4"/>
  <c r="F14" i="10"/>
  <c r="F18" i="10"/>
  <c r="F22" i="10"/>
  <c r="F26" i="10"/>
  <c r="F30" i="10"/>
  <c r="F34" i="10"/>
  <c r="F38" i="10"/>
  <c r="F42" i="10"/>
  <c r="F46" i="10"/>
  <c r="F50" i="10"/>
  <c r="F54" i="10"/>
  <c r="F58" i="10"/>
  <c r="F62" i="10"/>
  <c r="F66" i="10"/>
  <c r="F70" i="10"/>
  <c r="F74" i="10"/>
  <c r="F78" i="10"/>
  <c r="F82" i="10"/>
  <c r="F86" i="10"/>
  <c r="F90" i="10"/>
  <c r="F94" i="10"/>
  <c r="F98" i="10"/>
  <c r="F102" i="10"/>
  <c r="F106" i="10"/>
  <c r="F110" i="10"/>
  <c r="F114" i="10"/>
  <c r="F118" i="10"/>
  <c r="F122" i="10"/>
  <c r="F126" i="10"/>
  <c r="F130" i="10"/>
  <c r="F134" i="10"/>
  <c r="F138" i="10"/>
  <c r="F142" i="10"/>
  <c r="F146" i="10"/>
  <c r="F150" i="10"/>
  <c r="F154" i="10"/>
  <c r="F158" i="10"/>
  <c r="F162" i="10"/>
  <c r="F166" i="10"/>
  <c r="F170" i="10"/>
  <c r="F174" i="10"/>
  <c r="F178" i="10"/>
  <c r="F182" i="10"/>
  <c r="F186" i="10"/>
  <c r="F190" i="10"/>
  <c r="F194" i="10"/>
  <c r="F198" i="10"/>
  <c r="F202" i="10"/>
  <c r="F206" i="10"/>
  <c r="F210" i="10"/>
  <c r="F214" i="10"/>
  <c r="F218" i="10"/>
  <c r="F222" i="10"/>
  <c r="F226" i="10"/>
  <c r="F230" i="10"/>
  <c r="F234" i="10"/>
  <c r="F238" i="10"/>
  <c r="F242" i="10"/>
  <c r="F246" i="10"/>
  <c r="F250" i="10"/>
  <c r="F254" i="10"/>
  <c r="F258" i="10"/>
  <c r="F262" i="10"/>
  <c r="F266" i="10"/>
  <c r="F270" i="10"/>
  <c r="F274" i="10"/>
  <c r="F278" i="10"/>
  <c r="F282" i="10"/>
  <c r="F286" i="10"/>
  <c r="F290" i="10"/>
  <c r="F294" i="10"/>
  <c r="F298" i="10"/>
  <c r="F302" i="10"/>
  <c r="F306" i="10"/>
  <c r="F310" i="10"/>
  <c r="F314" i="10"/>
  <c r="F318" i="10"/>
  <c r="F322" i="10"/>
  <c r="F326" i="10"/>
  <c r="F330" i="10"/>
  <c r="F334" i="10"/>
  <c r="F338" i="10"/>
  <c r="F342" i="10"/>
  <c r="F346" i="10"/>
  <c r="F350" i="10"/>
  <c r="F354" i="10"/>
  <c r="F358" i="10"/>
  <c r="F362" i="10"/>
  <c r="F366" i="10"/>
  <c r="F370" i="10"/>
  <c r="F374" i="10"/>
  <c r="F378" i="10"/>
  <c r="F382" i="10"/>
  <c r="F386" i="10"/>
  <c r="F390" i="10"/>
  <c r="F394" i="10"/>
  <c r="F398" i="10"/>
  <c r="F402" i="10"/>
  <c r="F406" i="10"/>
  <c r="F410" i="10"/>
  <c r="F414" i="10"/>
  <c r="F418" i="10"/>
  <c r="F422" i="10"/>
  <c r="F15" i="10"/>
  <c r="F19" i="10"/>
  <c r="F23" i="10"/>
  <c r="F27" i="10"/>
  <c r="F31" i="10"/>
  <c r="F35" i="10"/>
  <c r="F39" i="10"/>
  <c r="F43" i="10"/>
  <c r="F47" i="10"/>
  <c r="F51" i="10"/>
  <c r="F55" i="10"/>
  <c r="F59" i="10"/>
  <c r="F63" i="10"/>
  <c r="F67" i="10"/>
  <c r="F71" i="10"/>
  <c r="F75" i="10"/>
  <c r="F79" i="10"/>
  <c r="F83" i="10"/>
  <c r="F87" i="10"/>
  <c r="F91" i="10"/>
  <c r="F95" i="10"/>
  <c r="F99" i="10"/>
  <c r="F103" i="10"/>
  <c r="F107" i="10"/>
  <c r="F111" i="10"/>
  <c r="F115" i="10"/>
  <c r="F119" i="10"/>
  <c r="F123" i="10"/>
  <c r="F127" i="10"/>
  <c r="F131" i="10"/>
  <c r="F135" i="10"/>
  <c r="F139" i="10"/>
  <c r="F143" i="10"/>
  <c r="F147" i="10"/>
  <c r="F151" i="10"/>
  <c r="F155" i="10"/>
  <c r="F159" i="10"/>
  <c r="F163" i="10"/>
  <c r="F167" i="10"/>
  <c r="F171" i="10"/>
  <c r="F175" i="10"/>
  <c r="F179" i="10"/>
  <c r="F183" i="10"/>
  <c r="F187" i="10"/>
  <c r="F191" i="10"/>
  <c r="F195" i="10"/>
  <c r="F199" i="10"/>
  <c r="F203" i="10"/>
  <c r="F207" i="10"/>
  <c r="F211" i="10"/>
  <c r="F215" i="10"/>
  <c r="F219" i="10"/>
  <c r="F223" i="10"/>
  <c r="F227" i="10"/>
  <c r="F231" i="10"/>
  <c r="F235" i="10"/>
  <c r="F239" i="10"/>
  <c r="F243" i="10"/>
  <c r="F247" i="10"/>
  <c r="F251" i="10"/>
  <c r="F255" i="10"/>
  <c r="F259" i="10"/>
  <c r="F263" i="10"/>
  <c r="F267" i="10"/>
  <c r="F271" i="10"/>
  <c r="F275" i="10"/>
  <c r="F279" i="10"/>
  <c r="F283" i="10"/>
  <c r="F287" i="10"/>
  <c r="F291" i="10"/>
  <c r="F295" i="10"/>
  <c r="F299" i="10"/>
  <c r="F303" i="10"/>
  <c r="F307" i="10"/>
  <c r="F311" i="10"/>
  <c r="F315" i="10"/>
  <c r="F319" i="10"/>
  <c r="F323" i="10"/>
  <c r="F327" i="10"/>
  <c r="F331" i="10"/>
  <c r="F335" i="10"/>
  <c r="F339" i="10"/>
  <c r="F343" i="10"/>
  <c r="F347" i="10"/>
  <c r="F351" i="10"/>
  <c r="F355" i="10"/>
  <c r="F359" i="10"/>
  <c r="F363" i="10"/>
  <c r="F367" i="10"/>
  <c r="F371" i="10"/>
  <c r="F375" i="10"/>
  <c r="F379" i="10"/>
  <c r="F383" i="10"/>
  <c r="F387" i="10"/>
  <c r="F391" i="10"/>
  <c r="F395" i="10"/>
  <c r="F399" i="10"/>
  <c r="F403" i="10"/>
  <c r="F407" i="10"/>
  <c r="F411" i="10"/>
  <c r="F415" i="10"/>
  <c r="F419" i="10"/>
  <c r="F16" i="10"/>
  <c r="F20" i="10"/>
  <c r="F24" i="10"/>
  <c r="F28" i="10"/>
  <c r="F32" i="10"/>
  <c r="F36" i="10"/>
  <c r="F40" i="10"/>
  <c r="F44" i="10"/>
  <c r="F48" i="10"/>
  <c r="F52" i="10"/>
  <c r="F56" i="10"/>
  <c r="F60" i="10"/>
  <c r="F64" i="10"/>
  <c r="F68" i="10"/>
  <c r="F72" i="10"/>
  <c r="F76" i="10"/>
  <c r="F80" i="10"/>
  <c r="F84" i="10"/>
  <c r="F88" i="10"/>
  <c r="F92" i="10"/>
  <c r="F96" i="10"/>
  <c r="F100" i="10"/>
  <c r="F104" i="10"/>
  <c r="F108" i="10"/>
  <c r="F112" i="10"/>
  <c r="F116" i="10"/>
  <c r="F120" i="10"/>
  <c r="F124" i="10"/>
  <c r="F128" i="10"/>
  <c r="F132" i="10"/>
  <c r="F136" i="10"/>
  <c r="F140" i="10"/>
  <c r="F144" i="10"/>
  <c r="F148" i="10"/>
  <c r="F152" i="10"/>
  <c r="F156" i="10"/>
  <c r="F160" i="10"/>
  <c r="F164" i="10"/>
  <c r="F168" i="10"/>
  <c r="F172" i="10"/>
  <c r="F176" i="10"/>
  <c r="F180" i="10"/>
  <c r="F184" i="10"/>
  <c r="F188" i="10"/>
  <c r="F192" i="10"/>
  <c r="F196" i="10"/>
  <c r="F200" i="10"/>
  <c r="F204" i="10"/>
  <c r="F208" i="10"/>
  <c r="F212" i="10"/>
  <c r="F216" i="10"/>
  <c r="F220" i="10"/>
  <c r="F224" i="10"/>
  <c r="F228" i="10"/>
  <c r="F232" i="10"/>
  <c r="F236" i="10"/>
  <c r="F240" i="10"/>
  <c r="F244" i="10"/>
  <c r="F248" i="10"/>
  <c r="F252" i="10"/>
  <c r="F256" i="10"/>
  <c r="F260" i="10"/>
  <c r="F264" i="10"/>
  <c r="F268" i="10"/>
  <c r="F272" i="10"/>
  <c r="F276" i="10"/>
  <c r="F280" i="10"/>
  <c r="F284" i="10"/>
  <c r="F288" i="10"/>
  <c r="F292" i="10"/>
  <c r="F296" i="10"/>
  <c r="F300" i="10"/>
  <c r="F304" i="10"/>
  <c r="F308" i="10"/>
  <c r="F312" i="10"/>
  <c r="F316" i="10"/>
  <c r="F320" i="10"/>
  <c r="F324" i="10"/>
  <c r="F328" i="10"/>
  <c r="F332" i="10"/>
  <c r="F336" i="10"/>
  <c r="F340" i="10"/>
  <c r="F344" i="10"/>
  <c r="F348" i="10"/>
  <c r="F352" i="10"/>
  <c r="F356" i="10"/>
  <c r="F360" i="10"/>
  <c r="F364" i="10"/>
  <c r="F368" i="10"/>
  <c r="F372" i="10"/>
  <c r="F376" i="10"/>
  <c r="F380" i="10"/>
  <c r="F384" i="10"/>
  <c r="F388" i="10"/>
  <c r="F392" i="10"/>
  <c r="F396" i="10"/>
  <c r="F400" i="10"/>
  <c r="F404" i="10"/>
  <c r="F408" i="10"/>
  <c r="F412" i="10"/>
  <c r="F416" i="10"/>
  <c r="F420" i="10"/>
  <c r="F29" i="10"/>
  <c r="F45" i="10"/>
  <c r="F61" i="10"/>
  <c r="F77" i="10"/>
  <c r="F93" i="10"/>
  <c r="F109" i="10"/>
  <c r="F125" i="10"/>
  <c r="F141" i="10"/>
  <c r="F157" i="10"/>
  <c r="F173" i="10"/>
  <c r="F189" i="10"/>
  <c r="F205" i="10"/>
  <c r="F221" i="10"/>
  <c r="F237" i="10"/>
  <c r="F253" i="10"/>
  <c r="F269" i="10"/>
  <c r="F285" i="10"/>
  <c r="F301" i="10"/>
  <c r="F317" i="10"/>
  <c r="F333" i="10"/>
  <c r="F349" i="10"/>
  <c r="F365" i="10"/>
  <c r="F381" i="10"/>
  <c r="F397" i="10"/>
  <c r="F413" i="10"/>
  <c r="F17" i="10"/>
  <c r="F33" i="10"/>
  <c r="F49" i="10"/>
  <c r="F65" i="10"/>
  <c r="F81" i="10"/>
  <c r="F97" i="10"/>
  <c r="F113" i="10"/>
  <c r="F129" i="10"/>
  <c r="F145" i="10"/>
  <c r="F161" i="10"/>
  <c r="F177" i="10"/>
  <c r="F193" i="10"/>
  <c r="F209" i="10"/>
  <c r="F225" i="10"/>
  <c r="F241" i="10"/>
  <c r="F257" i="10"/>
  <c r="F273" i="10"/>
  <c r="F289" i="10"/>
  <c r="F305" i="10"/>
  <c r="F321" i="10"/>
  <c r="F337" i="10"/>
  <c r="F353" i="10"/>
  <c r="F369" i="10"/>
  <c r="F385" i="10"/>
  <c r="F401" i="10"/>
  <c r="F417" i="10"/>
  <c r="F21" i="10"/>
  <c r="F37" i="10"/>
  <c r="F53" i="10"/>
  <c r="F69" i="10"/>
  <c r="F85" i="10"/>
  <c r="F101" i="10"/>
  <c r="F117" i="10"/>
  <c r="F133" i="10"/>
  <c r="F149" i="10"/>
  <c r="F165" i="10"/>
  <c r="F181" i="10"/>
  <c r="F197" i="10"/>
  <c r="F213" i="10"/>
  <c r="F229" i="10"/>
  <c r="F245" i="10"/>
  <c r="F261" i="10"/>
  <c r="F277" i="10"/>
  <c r="F293" i="10"/>
  <c r="F309" i="10"/>
  <c r="F325" i="10"/>
  <c r="F341" i="10"/>
  <c r="F357" i="10"/>
  <c r="F373" i="10"/>
  <c r="F389" i="10"/>
  <c r="F405" i="10"/>
  <c r="F421" i="10"/>
  <c r="F25" i="10"/>
  <c r="F89" i="10"/>
  <c r="F153" i="10"/>
  <c r="F217" i="10"/>
  <c r="F281" i="10"/>
  <c r="F345" i="10"/>
  <c r="F409" i="10"/>
  <c r="F41" i="10"/>
  <c r="F105" i="10"/>
  <c r="F169" i="10"/>
  <c r="F233" i="10"/>
  <c r="F297" i="10"/>
  <c r="F361" i="10"/>
  <c r="F57" i="10"/>
  <c r="F121" i="10"/>
  <c r="F185" i="10"/>
  <c r="F249" i="10"/>
  <c r="F313" i="10"/>
  <c r="F377" i="10"/>
  <c r="F137" i="10"/>
  <c r="F393" i="10"/>
  <c r="F201" i="10"/>
  <c r="F265" i="10"/>
  <c r="F73" i="10"/>
  <c r="F329" i="10"/>
  <c r="F13" i="10"/>
  <c r="F13" i="14"/>
  <c r="F238" i="2"/>
  <c r="F206" i="2"/>
  <c r="F174" i="2"/>
  <c r="F142" i="2"/>
  <c r="F110" i="2"/>
  <c r="F78" i="2"/>
  <c r="F62" i="2"/>
  <c r="F30" i="2"/>
  <c r="F16" i="17"/>
  <c r="F20" i="17"/>
  <c r="F24" i="17"/>
  <c r="F28" i="17"/>
  <c r="F32" i="17"/>
  <c r="F36" i="17"/>
  <c r="F40" i="17"/>
  <c r="F44" i="17"/>
  <c r="F48" i="17"/>
  <c r="F52" i="17"/>
  <c r="F56" i="17"/>
  <c r="F60" i="17"/>
  <c r="F64" i="17"/>
  <c r="F68" i="17"/>
  <c r="F72" i="17"/>
  <c r="F76" i="17"/>
  <c r="F80" i="17"/>
  <c r="F84" i="17"/>
  <c r="F88" i="17"/>
  <c r="F92" i="17"/>
  <c r="F96" i="17"/>
  <c r="F100" i="17"/>
  <c r="F104" i="17"/>
  <c r="F108" i="17"/>
  <c r="F112" i="17"/>
  <c r="F116" i="17"/>
  <c r="F120" i="17"/>
  <c r="F124" i="17"/>
  <c r="F128" i="17"/>
  <c r="F132" i="17"/>
  <c r="F136" i="17"/>
  <c r="F140" i="17"/>
  <c r="F144" i="17"/>
  <c r="F148" i="17"/>
  <c r="F152" i="17"/>
  <c r="F156" i="17"/>
  <c r="F160" i="17"/>
  <c r="F164" i="17"/>
  <c r="F168" i="17"/>
  <c r="F172" i="17"/>
  <c r="F176" i="17"/>
  <c r="F180" i="17"/>
  <c r="F184" i="17"/>
  <c r="F188" i="17"/>
  <c r="F192" i="17"/>
  <c r="F196" i="17"/>
  <c r="F200" i="17"/>
  <c r="F204" i="17"/>
  <c r="F208" i="17"/>
  <c r="F212" i="17"/>
  <c r="F216" i="17"/>
  <c r="F220" i="17"/>
  <c r="F224" i="17"/>
  <c r="F228" i="17"/>
  <c r="F232" i="17"/>
  <c r="F236" i="17"/>
  <c r="F240" i="17"/>
  <c r="F244" i="17"/>
  <c r="F248" i="17"/>
  <c r="F15" i="17"/>
  <c r="F21" i="17"/>
  <c r="F26" i="17"/>
  <c r="F31" i="17"/>
  <c r="F37" i="17"/>
  <c r="F42" i="17"/>
  <c r="F47" i="17"/>
  <c r="F53" i="17"/>
  <c r="F58" i="17"/>
  <c r="F63" i="17"/>
  <c r="F69" i="17"/>
  <c r="F74" i="17"/>
  <c r="F79" i="17"/>
  <c r="F85" i="17"/>
  <c r="F90" i="17"/>
  <c r="F95" i="17"/>
  <c r="F101" i="17"/>
  <c r="F106" i="17"/>
  <c r="F111" i="17"/>
  <c r="F117" i="17"/>
  <c r="F122" i="17"/>
  <c r="F127" i="17"/>
  <c r="F133" i="17"/>
  <c r="F138" i="17"/>
  <c r="F143" i="17"/>
  <c r="F149" i="17"/>
  <c r="F154" i="17"/>
  <c r="F159" i="17"/>
  <c r="F165" i="17"/>
  <c r="F170" i="17"/>
  <c r="F175" i="17"/>
  <c r="F181" i="17"/>
  <c r="F186" i="17"/>
  <c r="F191" i="17"/>
  <c r="F197" i="17"/>
  <c r="F202" i="17"/>
  <c r="F207" i="17"/>
  <c r="F213" i="17"/>
  <c r="F218" i="17"/>
  <c r="F223" i="17"/>
  <c r="F229" i="17"/>
  <c r="F234" i="17"/>
  <c r="F239" i="17"/>
  <c r="F245" i="17"/>
  <c r="F250" i="17"/>
  <c r="F254" i="17"/>
  <c r="F258" i="17"/>
  <c r="F262" i="17"/>
  <c r="F266" i="17"/>
  <c r="F270" i="17"/>
  <c r="F274" i="17"/>
  <c r="F278" i="17"/>
  <c r="F282" i="17"/>
  <c r="F286" i="17"/>
  <c r="F290" i="17"/>
  <c r="F294" i="17"/>
  <c r="F298" i="17"/>
  <c r="F17" i="17"/>
  <c r="F22" i="17"/>
  <c r="F27" i="17"/>
  <c r="F33" i="17"/>
  <c r="F38" i="17"/>
  <c r="F43" i="17"/>
  <c r="F49" i="17"/>
  <c r="F54" i="17"/>
  <c r="F59" i="17"/>
  <c r="F65" i="17"/>
  <c r="F70" i="17"/>
  <c r="F75" i="17"/>
  <c r="F81" i="17"/>
  <c r="F86" i="17"/>
  <c r="F91" i="17"/>
  <c r="F97" i="17"/>
  <c r="F102" i="17"/>
  <c r="F107" i="17"/>
  <c r="F113" i="17"/>
  <c r="F118" i="17"/>
  <c r="F123" i="17"/>
  <c r="F129" i="17"/>
  <c r="F134" i="17"/>
  <c r="F139" i="17"/>
  <c r="F145" i="17"/>
  <c r="F150" i="17"/>
  <c r="F155" i="17"/>
  <c r="F161" i="17"/>
  <c r="F166" i="17"/>
  <c r="F171" i="17"/>
  <c r="F177" i="17"/>
  <c r="F182" i="17"/>
  <c r="F187" i="17"/>
  <c r="F193" i="17"/>
  <c r="F198" i="17"/>
  <c r="F203" i="17"/>
  <c r="F209" i="17"/>
  <c r="F214" i="17"/>
  <c r="F219" i="17"/>
  <c r="F225" i="17"/>
  <c r="F230" i="17"/>
  <c r="F235" i="17"/>
  <c r="F241" i="17"/>
  <c r="F246" i="17"/>
  <c r="F251" i="17"/>
  <c r="F255" i="17"/>
  <c r="F259" i="17"/>
  <c r="F263" i="17"/>
  <c r="F267" i="17"/>
  <c r="F271" i="17"/>
  <c r="F275" i="17"/>
  <c r="F279" i="17"/>
  <c r="F283" i="17"/>
  <c r="F287" i="17"/>
  <c r="F291" i="17"/>
  <c r="F295" i="17"/>
  <c r="F299" i="17"/>
  <c r="F18" i="17"/>
  <c r="F23" i="17"/>
  <c r="F29" i="17"/>
  <c r="F34" i="17"/>
  <c r="F39" i="17"/>
  <c r="F45" i="17"/>
  <c r="F50" i="17"/>
  <c r="F55" i="17"/>
  <c r="F61" i="17"/>
  <c r="F66" i="17"/>
  <c r="F71" i="17"/>
  <c r="F77" i="17"/>
  <c r="F82" i="17"/>
  <c r="F87" i="17"/>
  <c r="F93" i="17"/>
  <c r="F98" i="17"/>
  <c r="F103" i="17"/>
  <c r="F109" i="17"/>
  <c r="F114" i="17"/>
  <c r="F119" i="17"/>
  <c r="F125" i="17"/>
  <c r="F130" i="17"/>
  <c r="F135" i="17"/>
  <c r="F141" i="17"/>
  <c r="F146" i="17"/>
  <c r="F151" i="17"/>
  <c r="F157" i="17"/>
  <c r="F162" i="17"/>
  <c r="F167" i="17"/>
  <c r="F173" i="17"/>
  <c r="F178" i="17"/>
  <c r="F183" i="17"/>
  <c r="F189" i="17"/>
  <c r="F194" i="17"/>
  <c r="F199" i="17"/>
  <c r="F205" i="17"/>
  <c r="F210" i="17"/>
  <c r="F215" i="17"/>
  <c r="F221" i="17"/>
  <c r="F226" i="17"/>
  <c r="F231" i="17"/>
  <c r="F237" i="17"/>
  <c r="F242" i="17"/>
  <c r="F247" i="17"/>
  <c r="F252" i="17"/>
  <c r="F256" i="17"/>
  <c r="F260" i="17"/>
  <c r="F264" i="17"/>
  <c r="F268" i="17"/>
  <c r="F272" i="17"/>
  <c r="F276" i="17"/>
  <c r="F280" i="17"/>
  <c r="F284" i="17"/>
  <c r="F288" i="17"/>
  <c r="F292" i="17"/>
  <c r="F296" i="17"/>
  <c r="F300" i="17"/>
  <c r="F19" i="17"/>
  <c r="F41" i="17"/>
  <c r="F62" i="17"/>
  <c r="F83" i="17"/>
  <c r="F105" i="17"/>
  <c r="F126" i="17"/>
  <c r="F147" i="17"/>
  <c r="F169" i="17"/>
  <c r="F190" i="17"/>
  <c r="F211" i="17"/>
  <c r="F233" i="17"/>
  <c r="F253" i="17"/>
  <c r="F269" i="17"/>
  <c r="F285" i="17"/>
  <c r="F25" i="17"/>
  <c r="F46" i="17"/>
  <c r="F67" i="17"/>
  <c r="F89" i="17"/>
  <c r="F110" i="17"/>
  <c r="F131" i="17"/>
  <c r="F153" i="17"/>
  <c r="F174" i="17"/>
  <c r="F195" i="17"/>
  <c r="F217" i="17"/>
  <c r="F238" i="17"/>
  <c r="F257" i="17"/>
  <c r="F273" i="17"/>
  <c r="F289" i="17"/>
  <c r="F30" i="17"/>
  <c r="F51" i="17"/>
  <c r="F73" i="17"/>
  <c r="F94" i="17"/>
  <c r="F115" i="17"/>
  <c r="F137" i="17"/>
  <c r="F158" i="17"/>
  <c r="F179" i="17"/>
  <c r="F201" i="17"/>
  <c r="F222" i="17"/>
  <c r="F243" i="17"/>
  <c r="F261" i="17"/>
  <c r="F277" i="17"/>
  <c r="F293" i="17"/>
  <c r="F14" i="17"/>
  <c r="F99" i="17"/>
  <c r="F185" i="17"/>
  <c r="F265" i="17"/>
  <c r="F35" i="17"/>
  <c r="F121" i="17"/>
  <c r="F206" i="17"/>
  <c r="F281" i="17"/>
  <c r="F57" i="17"/>
  <c r="F142" i="17"/>
  <c r="F227" i="17"/>
  <c r="F297" i="17"/>
  <c r="F249" i="17"/>
  <c r="F78" i="17"/>
  <c r="F163" i="17"/>
  <c r="F13" i="17"/>
  <c r="F15" i="11"/>
  <c r="F19" i="11"/>
  <c r="F23" i="11"/>
  <c r="F27" i="11"/>
  <c r="F31" i="11"/>
  <c r="F35" i="11"/>
  <c r="F39" i="11"/>
  <c r="F43" i="11"/>
  <c r="F47" i="11"/>
  <c r="F51" i="11"/>
  <c r="F55" i="11"/>
  <c r="F59" i="11"/>
  <c r="F63" i="11"/>
  <c r="F67" i="11"/>
  <c r="F71" i="11"/>
  <c r="F75" i="11"/>
  <c r="F79" i="11"/>
  <c r="F83" i="11"/>
  <c r="F87" i="11"/>
  <c r="F91" i="11"/>
  <c r="F95" i="11"/>
  <c r="F99" i="11"/>
  <c r="F103" i="11"/>
  <c r="F107" i="11"/>
  <c r="F111" i="11"/>
  <c r="F115" i="11"/>
  <c r="F119" i="11"/>
  <c r="F123" i="11"/>
  <c r="F127" i="11"/>
  <c r="F131" i="11"/>
  <c r="F135" i="11"/>
  <c r="F16" i="11"/>
  <c r="F20" i="11"/>
  <c r="F24" i="11"/>
  <c r="F28" i="11"/>
  <c r="F32" i="11"/>
  <c r="F36" i="11"/>
  <c r="F40" i="11"/>
  <c r="F44" i="11"/>
  <c r="F48" i="11"/>
  <c r="F52" i="11"/>
  <c r="F56" i="11"/>
  <c r="F60" i="11"/>
  <c r="F64" i="11"/>
  <c r="F68" i="11"/>
  <c r="F72" i="11"/>
  <c r="F76" i="11"/>
  <c r="F80" i="11"/>
  <c r="F84" i="11"/>
  <c r="F88" i="11"/>
  <c r="F92" i="11"/>
  <c r="F96" i="11"/>
  <c r="F100" i="11"/>
  <c r="F104" i="11"/>
  <c r="F108" i="11"/>
  <c r="F112" i="11"/>
  <c r="F116" i="11"/>
  <c r="F120" i="11"/>
  <c r="F124" i="11"/>
  <c r="F128" i="11"/>
  <c r="F132" i="11"/>
  <c r="F136" i="11"/>
  <c r="F17" i="11"/>
  <c r="F21" i="11"/>
  <c r="F25" i="11"/>
  <c r="F29" i="11"/>
  <c r="F33" i="11"/>
  <c r="F37" i="11"/>
  <c r="F41" i="11"/>
  <c r="F45" i="11"/>
  <c r="F49" i="11"/>
  <c r="F53" i="11"/>
  <c r="F57" i="11"/>
  <c r="F61" i="11"/>
  <c r="F65" i="11"/>
  <c r="F69" i="11"/>
  <c r="F73" i="11"/>
  <c r="F77" i="11"/>
  <c r="F81" i="11"/>
  <c r="F85" i="11"/>
  <c r="F89" i="11"/>
  <c r="F93" i="11"/>
  <c r="F97" i="11"/>
  <c r="F101" i="11"/>
  <c r="F105" i="11"/>
  <c r="F109" i="11"/>
  <c r="F113" i="11"/>
  <c r="F117" i="11"/>
  <c r="F121" i="11"/>
  <c r="F125" i="11"/>
  <c r="F129" i="11"/>
  <c r="F133" i="11"/>
  <c r="F14" i="11"/>
  <c r="F30" i="11"/>
  <c r="F46" i="11"/>
  <c r="F62" i="11"/>
  <c r="F78" i="11"/>
  <c r="F94" i="11"/>
  <c r="F110" i="11"/>
  <c r="F126" i="11"/>
  <c r="F18" i="11"/>
  <c r="F34" i="11"/>
  <c r="F50" i="11"/>
  <c r="F66" i="11"/>
  <c r="F82" i="11"/>
  <c r="F98" i="11"/>
  <c r="F114" i="11"/>
  <c r="F130" i="11"/>
  <c r="F22" i="11"/>
  <c r="F38" i="11"/>
  <c r="F54" i="11"/>
  <c r="F70" i="11"/>
  <c r="F86" i="11"/>
  <c r="F102" i="11"/>
  <c r="F118" i="11"/>
  <c r="F134" i="11"/>
  <c r="F74" i="11"/>
  <c r="F26" i="11"/>
  <c r="F90" i="11"/>
  <c r="F42" i="11"/>
  <c r="F106" i="11"/>
  <c r="F58" i="11"/>
  <c r="F122" i="11"/>
  <c r="F13" i="11"/>
  <c r="F17" i="3"/>
  <c r="F21" i="3"/>
  <c r="F25" i="3"/>
  <c r="F29" i="3"/>
  <c r="F33" i="3"/>
  <c r="F37" i="3"/>
  <c r="F41" i="3"/>
  <c r="F45" i="3"/>
  <c r="F14" i="3"/>
  <c r="F18" i="3"/>
  <c r="F22" i="3"/>
  <c r="F26" i="3"/>
  <c r="F30" i="3"/>
  <c r="F34" i="3"/>
  <c r="F38" i="3"/>
  <c r="F42" i="3"/>
  <c r="F46" i="3"/>
  <c r="F15" i="3"/>
  <c r="F19" i="3"/>
  <c r="F23" i="3"/>
  <c r="F27" i="3"/>
  <c r="F31" i="3"/>
  <c r="F35" i="3"/>
  <c r="F39" i="3"/>
  <c r="F43" i="3"/>
  <c r="F47" i="3"/>
  <c r="F16" i="3"/>
  <c r="F32" i="3"/>
  <c r="F48" i="3"/>
  <c r="F20" i="3"/>
  <c r="F36" i="3"/>
  <c r="F24" i="3"/>
  <c r="F40" i="3"/>
  <c r="F28" i="3"/>
  <c r="F44" i="3"/>
  <c r="F13" i="3"/>
  <c r="F14" i="6"/>
  <c r="F18" i="6"/>
  <c r="F22" i="6"/>
  <c r="F26" i="6"/>
  <c r="F30" i="6"/>
  <c r="F34" i="6"/>
  <c r="F38" i="6"/>
  <c r="F42" i="6"/>
  <c r="F46" i="6"/>
  <c r="F50" i="6"/>
  <c r="F54" i="6"/>
  <c r="F58" i="6"/>
  <c r="F62" i="6"/>
  <c r="F66" i="6"/>
  <c r="F70" i="6"/>
  <c r="F74" i="6"/>
  <c r="F78" i="6"/>
  <c r="F82" i="6"/>
  <c r="F86" i="6"/>
  <c r="F90" i="6"/>
  <c r="F94" i="6"/>
  <c r="F98" i="6"/>
  <c r="F102" i="6"/>
  <c r="F106" i="6"/>
  <c r="F110" i="6"/>
  <c r="F114" i="6"/>
  <c r="F15" i="6"/>
  <c r="F19" i="6"/>
  <c r="F23" i="6"/>
  <c r="F27" i="6"/>
  <c r="F31" i="6"/>
  <c r="F35" i="6"/>
  <c r="F39" i="6"/>
  <c r="F43" i="6"/>
  <c r="F47" i="6"/>
  <c r="F51" i="6"/>
  <c r="F55" i="6"/>
  <c r="F59" i="6"/>
  <c r="F63" i="6"/>
  <c r="F67" i="6"/>
  <c r="F71" i="6"/>
  <c r="F75" i="6"/>
  <c r="F79" i="6"/>
  <c r="F83" i="6"/>
  <c r="F87" i="6"/>
  <c r="F91" i="6"/>
  <c r="F95" i="6"/>
  <c r="F99" i="6"/>
  <c r="F103" i="6"/>
  <c r="F107" i="6"/>
  <c r="F111" i="6"/>
  <c r="F115" i="6"/>
  <c r="F16" i="6"/>
  <c r="F20" i="6"/>
  <c r="F24" i="6"/>
  <c r="F28" i="6"/>
  <c r="F32" i="6"/>
  <c r="F36" i="6"/>
  <c r="F40" i="6"/>
  <c r="F44" i="6"/>
  <c r="F48" i="6"/>
  <c r="F52" i="6"/>
  <c r="F56" i="6"/>
  <c r="F60" i="6"/>
  <c r="F64" i="6"/>
  <c r="F68" i="6"/>
  <c r="F72" i="6"/>
  <c r="F76" i="6"/>
  <c r="F80" i="6"/>
  <c r="F84" i="6"/>
  <c r="F88" i="6"/>
  <c r="F92" i="6"/>
  <c r="F96" i="6"/>
  <c r="F100" i="6"/>
  <c r="F104" i="6"/>
  <c r="F108" i="6"/>
  <c r="F112" i="6"/>
  <c r="F116" i="6"/>
  <c r="F21" i="6"/>
  <c r="F37" i="6"/>
  <c r="F53" i="6"/>
  <c r="F69" i="6"/>
  <c r="F85" i="6"/>
  <c r="F101" i="6"/>
  <c r="F25" i="6"/>
  <c r="F41" i="6"/>
  <c r="F57" i="6"/>
  <c r="F73" i="6"/>
  <c r="F89" i="6"/>
  <c r="F105" i="6"/>
  <c r="F29" i="6"/>
  <c r="F45" i="6"/>
  <c r="F61" i="6"/>
  <c r="F77" i="6"/>
  <c r="F93" i="6"/>
  <c r="F109" i="6"/>
  <c r="F65" i="6"/>
  <c r="F17" i="6"/>
  <c r="F81" i="6"/>
  <c r="F33" i="6"/>
  <c r="F97" i="6"/>
  <c r="F113" i="6"/>
  <c r="F49" i="6"/>
  <c r="F13" i="6"/>
  <c r="F13" i="8"/>
  <c r="F234" i="2"/>
  <c r="F218" i="2"/>
  <c r="F202" i="2"/>
  <c r="F186" i="2"/>
  <c r="F170" i="2"/>
  <c r="F138" i="2"/>
  <c r="F122" i="2"/>
  <c r="F106" i="2"/>
  <c r="F90" i="2"/>
  <c r="F74" i="2"/>
  <c r="F42" i="2"/>
  <c r="F26" i="2"/>
  <c r="F13" i="2"/>
  <c r="F13" i="4"/>
  <c r="F262" i="2"/>
  <c r="F246" i="2"/>
  <c r="F230" i="2"/>
  <c r="F214" i="2"/>
  <c r="F198" i="2"/>
  <c r="F182" i="2"/>
  <c r="F166" i="2"/>
  <c r="F150" i="2"/>
  <c r="F134" i="2"/>
  <c r="F118" i="2"/>
  <c r="F102" i="2"/>
  <c r="F86" i="2"/>
  <c r="F70" i="2"/>
  <c r="F54" i="2"/>
  <c r="F38" i="2"/>
  <c r="F22" i="2"/>
  <c r="F12" i="4"/>
  <c r="F12" i="5"/>
  <c r="F12" i="6"/>
  <c r="F12" i="7"/>
  <c r="F12" i="8"/>
  <c r="F12" i="9"/>
  <c r="F12" i="10"/>
  <c r="F12" i="11"/>
  <c r="F12" i="14"/>
  <c r="F12" i="15"/>
  <c r="F12" i="16"/>
  <c r="F12" i="17"/>
  <c r="F12" i="18"/>
  <c r="F12" i="19"/>
  <c r="F12" i="20"/>
  <c r="F12" i="21"/>
  <c r="F12" i="22"/>
  <c r="F12" i="23"/>
  <c r="F12" i="24"/>
  <c r="F12" i="25"/>
  <c r="F12" i="26"/>
  <c r="F12" i="27"/>
  <c r="F12" i="28"/>
  <c r="F12" i="29"/>
  <c r="F12" i="30"/>
  <c r="F12" i="31"/>
  <c r="F12" i="32"/>
  <c r="F12" i="33"/>
  <c r="F12" i="35"/>
  <c r="F12" i="36"/>
  <c r="F12" i="37"/>
  <c r="F12" i="38"/>
  <c r="F12" i="39"/>
  <c r="F12" i="40"/>
  <c r="F12" i="41"/>
  <c r="F12" i="42"/>
  <c r="F12" i="43"/>
  <c r="F12" i="44"/>
  <c r="F12" i="45"/>
  <c r="F12" i="46"/>
  <c r="F12" i="47"/>
  <c r="F12" i="48"/>
  <c r="F12" i="49"/>
  <c r="F12" i="50"/>
  <c r="F12" i="51"/>
  <c r="F12" i="52"/>
  <c r="F12" i="53"/>
  <c r="F12" i="54"/>
  <c r="F12" i="3"/>
  <c r="A1" i="54" l="1"/>
  <c r="A1" i="53"/>
  <c r="A1" i="52"/>
  <c r="A1" i="51"/>
  <c r="A1" i="50"/>
  <c r="A1" i="49"/>
  <c r="A1" i="48"/>
  <c r="A1" i="47"/>
  <c r="A1" i="46"/>
  <c r="A1" i="45"/>
  <c r="A1" i="44"/>
  <c r="A1" i="43"/>
  <c r="A1" i="42"/>
  <c r="A1" i="41"/>
  <c r="A1" i="40"/>
  <c r="A1" i="39"/>
  <c r="A1" i="38"/>
  <c r="A1" i="37"/>
  <c r="A1" i="36"/>
  <c r="A1" i="35"/>
  <c r="A1" i="33"/>
  <c r="A1" i="32"/>
  <c r="A1" i="31"/>
  <c r="A1" i="30"/>
  <c r="A1" i="29"/>
  <c r="A1" i="28"/>
  <c r="A1" i="27"/>
  <c r="A1" i="26"/>
  <c r="A1" i="25"/>
  <c r="A1" i="24"/>
  <c r="A1" i="23"/>
  <c r="A1" i="22"/>
  <c r="A1" i="21"/>
  <c r="A1" i="20"/>
  <c r="A1" i="19"/>
  <c r="A1" i="18"/>
  <c r="A1" i="17"/>
  <c r="A1" i="16"/>
  <c r="A1" i="15"/>
  <c r="A1" i="14"/>
  <c r="A1" i="10"/>
  <c r="A1" i="9"/>
  <c r="A1" i="8"/>
  <c r="A1" i="7"/>
  <c r="A1" i="6"/>
  <c r="A1" i="5"/>
  <c r="A1" i="4"/>
  <c r="A1" i="3"/>
  <c r="G12" i="54"/>
  <c r="E12" i="54"/>
  <c r="D12" i="54"/>
  <c r="C12" i="54"/>
  <c r="B12" i="54"/>
  <c r="A12" i="54"/>
  <c r="G12" i="53"/>
  <c r="E12" i="53"/>
  <c r="D12" i="53"/>
  <c r="C12" i="53"/>
  <c r="B12" i="53"/>
  <c r="A12" i="53"/>
  <c r="G12" i="52"/>
  <c r="E12" i="52"/>
  <c r="D12" i="52"/>
  <c r="C12" i="52"/>
  <c r="B12" i="52"/>
  <c r="A12" i="52"/>
  <c r="G12" i="51"/>
  <c r="E12" i="51"/>
  <c r="D12" i="51"/>
  <c r="C12" i="51"/>
  <c r="B12" i="51"/>
  <c r="A12" i="51"/>
  <c r="G12" i="50"/>
  <c r="E12" i="50"/>
  <c r="D12" i="50"/>
  <c r="C12" i="50"/>
  <c r="B12" i="50"/>
  <c r="A12" i="50"/>
  <c r="G12" i="49"/>
  <c r="E12" i="49"/>
  <c r="D12" i="49"/>
  <c r="C12" i="49"/>
  <c r="B12" i="49"/>
  <c r="A12" i="49"/>
  <c r="G12" i="48"/>
  <c r="E12" i="48"/>
  <c r="D12" i="48"/>
  <c r="C12" i="48"/>
  <c r="B12" i="48"/>
  <c r="A12" i="48"/>
  <c r="G12" i="47"/>
  <c r="E12" i="47"/>
  <c r="D12" i="47"/>
  <c r="C12" i="47"/>
  <c r="B12" i="47"/>
  <c r="A12" i="47"/>
  <c r="G12" i="46"/>
  <c r="E12" i="46"/>
  <c r="D12" i="46"/>
  <c r="C12" i="46"/>
  <c r="B12" i="46"/>
  <c r="A12" i="46"/>
  <c r="G12" i="45"/>
  <c r="E12" i="45"/>
  <c r="D12" i="45"/>
  <c r="C12" i="45"/>
  <c r="B12" i="45"/>
  <c r="A12" i="45"/>
  <c r="G12" i="44"/>
  <c r="E12" i="44"/>
  <c r="D12" i="44"/>
  <c r="C12" i="44"/>
  <c r="B12" i="44"/>
  <c r="A12" i="44"/>
  <c r="G12" i="43"/>
  <c r="E12" i="43"/>
  <c r="D12" i="43"/>
  <c r="C12" i="43"/>
  <c r="B12" i="43"/>
  <c r="A12" i="43"/>
  <c r="G12" i="42"/>
  <c r="E12" i="42"/>
  <c r="D12" i="42"/>
  <c r="C12" i="42"/>
  <c r="B12" i="42"/>
  <c r="A12" i="42"/>
  <c r="G12" i="41"/>
  <c r="E12" i="41"/>
  <c r="D12" i="41"/>
  <c r="C12" i="41"/>
  <c r="B12" i="41"/>
  <c r="A12" i="41"/>
  <c r="G12" i="40"/>
  <c r="E12" i="40"/>
  <c r="D12" i="40"/>
  <c r="C12" i="40"/>
  <c r="B12" i="40"/>
  <c r="A12" i="40"/>
  <c r="G12" i="39"/>
  <c r="E12" i="39"/>
  <c r="D12" i="39"/>
  <c r="C12" i="39"/>
  <c r="B12" i="39"/>
  <c r="A12" i="39"/>
  <c r="G12" i="38"/>
  <c r="E12" i="38"/>
  <c r="D12" i="38"/>
  <c r="C12" i="38"/>
  <c r="B12" i="38"/>
  <c r="A12" i="38"/>
  <c r="G12" i="37"/>
  <c r="E12" i="37"/>
  <c r="D12" i="37"/>
  <c r="C12" i="37"/>
  <c r="B12" i="37"/>
  <c r="A12" i="37"/>
  <c r="G12" i="36"/>
  <c r="E12" i="36"/>
  <c r="D12" i="36"/>
  <c r="C12" i="36"/>
  <c r="B12" i="36"/>
  <c r="A12" i="36"/>
  <c r="G12" i="35"/>
  <c r="E12" i="35"/>
  <c r="D12" i="35"/>
  <c r="C12" i="35"/>
  <c r="B12" i="35"/>
  <c r="A12" i="35"/>
  <c r="G12" i="33"/>
  <c r="E12" i="33"/>
  <c r="D12" i="33"/>
  <c r="C12" i="33"/>
  <c r="B12" i="33"/>
  <c r="A12" i="33"/>
  <c r="G12" i="32"/>
  <c r="E12" i="32"/>
  <c r="D12" i="32"/>
  <c r="C12" i="32"/>
  <c r="B12" i="32"/>
  <c r="A12" i="32"/>
  <c r="G12" i="31"/>
  <c r="E12" i="31"/>
  <c r="D12" i="31"/>
  <c r="C12" i="31"/>
  <c r="B12" i="31"/>
  <c r="A12" i="31"/>
  <c r="G12" i="30"/>
  <c r="E12" i="30"/>
  <c r="D12" i="30"/>
  <c r="C12" i="30"/>
  <c r="B12" i="30"/>
  <c r="A12" i="30"/>
  <c r="G12" i="29"/>
  <c r="E12" i="29"/>
  <c r="D12" i="29"/>
  <c r="C12" i="29"/>
  <c r="B12" i="29"/>
  <c r="A12" i="29"/>
  <c r="G12" i="28"/>
  <c r="E12" i="28"/>
  <c r="D12" i="28"/>
  <c r="C12" i="28"/>
  <c r="B12" i="28"/>
  <c r="A12" i="28"/>
  <c r="G12" i="27"/>
  <c r="E12" i="27"/>
  <c r="D12" i="27"/>
  <c r="C12" i="27"/>
  <c r="B12" i="27"/>
  <c r="A12" i="27"/>
  <c r="G12" i="26"/>
  <c r="E12" i="26"/>
  <c r="D12" i="26"/>
  <c r="C12" i="26"/>
  <c r="B12" i="26"/>
  <c r="A12" i="26"/>
  <c r="G12" i="25"/>
  <c r="E12" i="25"/>
  <c r="D12" i="25"/>
  <c r="C12" i="25"/>
  <c r="B12" i="25"/>
  <c r="A12" i="25"/>
  <c r="G12" i="24"/>
  <c r="E12" i="24"/>
  <c r="D12" i="24"/>
  <c r="C12" i="24"/>
  <c r="B12" i="24"/>
  <c r="A12" i="24"/>
  <c r="G12" i="23"/>
  <c r="E12" i="23"/>
  <c r="D12" i="23"/>
  <c r="C12" i="23"/>
  <c r="B12" i="23"/>
  <c r="A12" i="23"/>
  <c r="G12" i="22"/>
  <c r="E12" i="22"/>
  <c r="D12" i="22"/>
  <c r="C12" i="22"/>
  <c r="B12" i="22"/>
  <c r="A12" i="22"/>
  <c r="G12" i="21"/>
  <c r="E12" i="21"/>
  <c r="D12" i="21"/>
  <c r="C12" i="21"/>
  <c r="B12" i="21"/>
  <c r="A12" i="21"/>
  <c r="G12" i="20"/>
  <c r="E12" i="20"/>
  <c r="D12" i="20"/>
  <c r="C12" i="20"/>
  <c r="B12" i="20"/>
  <c r="A12" i="20"/>
  <c r="G12" i="19"/>
  <c r="E12" i="19"/>
  <c r="D12" i="19"/>
  <c r="C12" i="19"/>
  <c r="B12" i="19"/>
  <c r="A12" i="19"/>
  <c r="G12" i="18"/>
  <c r="E12" i="18"/>
  <c r="D12" i="18"/>
  <c r="C12" i="18"/>
  <c r="B12" i="18"/>
  <c r="A12" i="18"/>
  <c r="G12" i="17"/>
  <c r="E12" i="17"/>
  <c r="D12" i="17"/>
  <c r="C12" i="17"/>
  <c r="B12" i="17"/>
  <c r="A12" i="17"/>
  <c r="G12" i="16"/>
  <c r="E12" i="16"/>
  <c r="D12" i="16"/>
  <c r="C12" i="16"/>
  <c r="B12" i="16"/>
  <c r="A12" i="16"/>
  <c r="G12" i="15"/>
  <c r="E12" i="15"/>
  <c r="D12" i="15"/>
  <c r="C12" i="15"/>
  <c r="B12" i="15"/>
  <c r="A12" i="15"/>
  <c r="G12" i="14"/>
  <c r="E12" i="14"/>
  <c r="D12" i="14"/>
  <c r="C12" i="14"/>
  <c r="B12" i="14"/>
  <c r="A12" i="14"/>
  <c r="G12" i="11"/>
  <c r="E12" i="11"/>
  <c r="D12" i="11"/>
  <c r="C12" i="11"/>
  <c r="B12" i="11"/>
  <c r="A12" i="11"/>
  <c r="G12" i="10"/>
  <c r="E12" i="10"/>
  <c r="D12" i="10"/>
  <c r="C12" i="10"/>
  <c r="B12" i="10"/>
  <c r="A12" i="10"/>
  <c r="G12" i="9"/>
  <c r="E12" i="9"/>
  <c r="D12" i="9"/>
  <c r="C12" i="9"/>
  <c r="B12" i="9"/>
  <c r="A12" i="9"/>
  <c r="G12" i="8"/>
  <c r="E12" i="8"/>
  <c r="D12" i="8"/>
  <c r="C12" i="8"/>
  <c r="B12" i="8"/>
  <c r="A12" i="8"/>
  <c r="G12" i="7"/>
  <c r="E12" i="7"/>
  <c r="D12" i="7"/>
  <c r="C12" i="7"/>
  <c r="B12" i="7"/>
  <c r="A12" i="7"/>
  <c r="G12" i="6"/>
  <c r="E12" i="6"/>
  <c r="D12" i="6"/>
  <c r="C12" i="6"/>
  <c r="B12" i="6"/>
  <c r="A12" i="6"/>
  <c r="G12" i="5"/>
  <c r="E12" i="5"/>
  <c r="D12" i="5"/>
  <c r="C12" i="5"/>
  <c r="B12" i="5"/>
  <c r="A12" i="5"/>
  <c r="G12" i="4"/>
  <c r="E12" i="4"/>
  <c r="D12" i="4"/>
  <c r="C12" i="4"/>
  <c r="B12" i="4"/>
  <c r="A12" i="4"/>
  <c r="G2" i="3"/>
  <c r="G12" i="3"/>
  <c r="E2" i="3"/>
  <c r="D2" i="3"/>
  <c r="C2" i="3"/>
  <c r="B2" i="3"/>
  <c r="A2" i="3"/>
  <c r="E12" i="3"/>
  <c r="D12" i="3"/>
  <c r="C12" i="3"/>
  <c r="B12" i="3"/>
  <c r="A12" i="3"/>
  <c r="A3" i="5" l="1"/>
  <c r="B3" i="5"/>
  <c r="A4" i="5"/>
  <c r="B4" i="5"/>
  <c r="A5" i="5"/>
  <c r="B5" i="5"/>
  <c r="A6" i="5"/>
  <c r="B6" i="5"/>
  <c r="A7" i="5"/>
  <c r="B7" i="5"/>
  <c r="A8" i="5"/>
  <c r="B8" i="5"/>
  <c r="B8" i="18" l="1"/>
  <c r="A8" i="18"/>
  <c r="B7" i="18"/>
  <c r="A7" i="18"/>
  <c r="B6" i="18"/>
  <c r="A6" i="18"/>
  <c r="B5" i="18"/>
  <c r="A5" i="18"/>
  <c r="B4" i="18"/>
  <c r="A4" i="18"/>
  <c r="B3" i="18"/>
  <c r="A3" i="18"/>
  <c r="B8" i="19"/>
  <c r="A8" i="19"/>
  <c r="B7" i="19"/>
  <c r="A7" i="19"/>
  <c r="B6" i="19"/>
  <c r="A6" i="19"/>
  <c r="B5" i="19"/>
  <c r="A5" i="19"/>
  <c r="B4" i="19"/>
  <c r="A4" i="19"/>
  <c r="B3" i="19"/>
  <c r="A3" i="19"/>
  <c r="B8" i="20"/>
  <c r="A8" i="20"/>
  <c r="B7" i="20"/>
  <c r="A7" i="20"/>
  <c r="B6" i="20"/>
  <c r="A6" i="20"/>
  <c r="B5" i="20"/>
  <c r="A5" i="20"/>
  <c r="B4" i="20"/>
  <c r="A4" i="20"/>
  <c r="B3" i="20"/>
  <c r="A3" i="20"/>
  <c r="B8" i="21"/>
  <c r="A8" i="21"/>
  <c r="B7" i="21"/>
  <c r="A7" i="21"/>
  <c r="B6" i="21"/>
  <c r="A6" i="21"/>
  <c r="B5" i="21"/>
  <c r="A5" i="21"/>
  <c r="B4" i="21"/>
  <c r="A4" i="21"/>
  <c r="B3" i="21"/>
  <c r="A3" i="21"/>
  <c r="B8" i="22"/>
  <c r="A8" i="22"/>
  <c r="B7" i="22"/>
  <c r="A7" i="22"/>
  <c r="B6" i="22"/>
  <c r="A6" i="22"/>
  <c r="B5" i="22"/>
  <c r="A5" i="22"/>
  <c r="B4" i="22"/>
  <c r="A4" i="22"/>
  <c r="B3" i="22"/>
  <c r="A3" i="22"/>
  <c r="B8" i="23"/>
  <c r="A8" i="23"/>
  <c r="B7" i="23"/>
  <c r="A7" i="23"/>
  <c r="B6" i="23"/>
  <c r="A6" i="23"/>
  <c r="B5" i="23"/>
  <c r="A5" i="23"/>
  <c r="B4" i="23"/>
  <c r="A4" i="23"/>
  <c r="B3" i="23"/>
  <c r="A3" i="23"/>
  <c r="B8" i="24"/>
  <c r="A8" i="24"/>
  <c r="B7" i="24"/>
  <c r="A7" i="24"/>
  <c r="B6" i="24"/>
  <c r="A6" i="24"/>
  <c r="B5" i="24"/>
  <c r="A5" i="24"/>
  <c r="B4" i="24"/>
  <c r="A4" i="24"/>
  <c r="B3" i="24"/>
  <c r="A3" i="24"/>
  <c r="B8" i="25"/>
  <c r="A8" i="25"/>
  <c r="B7" i="25"/>
  <c r="A7" i="25"/>
  <c r="B6" i="25"/>
  <c r="A6" i="25"/>
  <c r="B5" i="25"/>
  <c r="A5" i="25"/>
  <c r="B4" i="25"/>
  <c r="A4" i="25"/>
  <c r="B3" i="25"/>
  <c r="A3" i="25"/>
  <c r="B8" i="26"/>
  <c r="A8" i="26"/>
  <c r="B7" i="26"/>
  <c r="A7" i="26"/>
  <c r="B6" i="26"/>
  <c r="A6" i="26"/>
  <c r="B5" i="26"/>
  <c r="A5" i="26"/>
  <c r="B4" i="26"/>
  <c r="A4" i="26"/>
  <c r="B3" i="26"/>
  <c r="A3" i="26"/>
  <c r="B8" i="27"/>
  <c r="A8" i="27"/>
  <c r="B7" i="27"/>
  <c r="A7" i="27"/>
  <c r="B6" i="27"/>
  <c r="A6" i="27"/>
  <c r="B5" i="27"/>
  <c r="A5" i="27"/>
  <c r="B4" i="27"/>
  <c r="A4" i="27"/>
  <c r="B3" i="27"/>
  <c r="A3" i="27"/>
  <c r="B8" i="28"/>
  <c r="A8" i="28"/>
  <c r="B7" i="28"/>
  <c r="A7" i="28"/>
  <c r="B6" i="28"/>
  <c r="A6" i="28"/>
  <c r="B5" i="28"/>
  <c r="A5" i="28"/>
  <c r="B4" i="28"/>
  <c r="A4" i="28"/>
  <c r="B3" i="28"/>
  <c r="A3" i="28"/>
  <c r="B8" i="29"/>
  <c r="A8" i="29"/>
  <c r="B7" i="29"/>
  <c r="A7" i="29"/>
  <c r="B6" i="29"/>
  <c r="A6" i="29"/>
  <c r="B5" i="29"/>
  <c r="A5" i="29"/>
  <c r="B4" i="29"/>
  <c r="A4" i="29"/>
  <c r="B3" i="29"/>
  <c r="A3" i="29"/>
  <c r="B8" i="30"/>
  <c r="A8" i="30"/>
  <c r="B7" i="30"/>
  <c r="A7" i="30"/>
  <c r="B6" i="30"/>
  <c r="A6" i="30"/>
  <c r="B5" i="30"/>
  <c r="A5" i="30"/>
  <c r="B4" i="30"/>
  <c r="A4" i="30"/>
  <c r="B3" i="30"/>
  <c r="A3" i="30"/>
  <c r="B8" i="31"/>
  <c r="A8" i="31"/>
  <c r="B7" i="31"/>
  <c r="A7" i="31"/>
  <c r="B6" i="31"/>
  <c r="A6" i="31"/>
  <c r="B5" i="31"/>
  <c r="A5" i="31"/>
  <c r="B4" i="31"/>
  <c r="A4" i="31"/>
  <c r="B3" i="31"/>
  <c r="A3" i="31"/>
  <c r="B8" i="32"/>
  <c r="A8" i="32"/>
  <c r="B7" i="32"/>
  <c r="A7" i="32"/>
  <c r="B6" i="32"/>
  <c r="A6" i="32"/>
  <c r="B5" i="32"/>
  <c r="A5" i="32"/>
  <c r="B4" i="32"/>
  <c r="A4" i="32"/>
  <c r="B3" i="32"/>
  <c r="A3" i="32"/>
  <c r="B8" i="33"/>
  <c r="A8" i="33"/>
  <c r="B7" i="33"/>
  <c r="A7" i="33"/>
  <c r="B6" i="33"/>
  <c r="A6" i="33"/>
  <c r="B5" i="33"/>
  <c r="A5" i="33"/>
  <c r="B4" i="33"/>
  <c r="A4" i="33"/>
  <c r="B3" i="33"/>
  <c r="A3" i="33"/>
  <c r="B8" i="35"/>
  <c r="A8" i="35"/>
  <c r="B7" i="35"/>
  <c r="A7" i="35"/>
  <c r="B6" i="35"/>
  <c r="A6" i="35"/>
  <c r="B5" i="35"/>
  <c r="A5" i="35"/>
  <c r="B4" i="35"/>
  <c r="A4" i="35"/>
  <c r="B3" i="35"/>
  <c r="A3" i="35"/>
  <c r="B8" i="36"/>
  <c r="A8" i="36"/>
  <c r="B7" i="36"/>
  <c r="A7" i="36"/>
  <c r="B6" i="36"/>
  <c r="A6" i="36"/>
  <c r="B5" i="36"/>
  <c r="A5" i="36"/>
  <c r="B4" i="36"/>
  <c r="A4" i="36"/>
  <c r="B3" i="36"/>
  <c r="A3" i="36"/>
  <c r="B8" i="37"/>
  <c r="A8" i="37"/>
  <c r="B7" i="37"/>
  <c r="A7" i="37"/>
  <c r="B6" i="37"/>
  <c r="A6" i="37"/>
  <c r="B5" i="37"/>
  <c r="A5" i="37"/>
  <c r="B4" i="37"/>
  <c r="A4" i="37"/>
  <c r="B3" i="37"/>
  <c r="A3" i="37"/>
  <c r="B8" i="38"/>
  <c r="A8" i="38"/>
  <c r="B7" i="38"/>
  <c r="A7" i="38"/>
  <c r="B6" i="38"/>
  <c r="A6" i="38"/>
  <c r="B5" i="38"/>
  <c r="A5" i="38"/>
  <c r="B4" i="38"/>
  <c r="A4" i="38"/>
  <c r="B3" i="38"/>
  <c r="A3" i="38"/>
  <c r="B8" i="39"/>
  <c r="A8" i="39"/>
  <c r="B7" i="39"/>
  <c r="A7" i="39"/>
  <c r="B6" i="39"/>
  <c r="A6" i="39"/>
  <c r="B5" i="39"/>
  <c r="A5" i="39"/>
  <c r="B4" i="39"/>
  <c r="A4" i="39"/>
  <c r="B3" i="39"/>
  <c r="A3" i="39"/>
  <c r="B8" i="40"/>
  <c r="A8" i="40"/>
  <c r="B7" i="40"/>
  <c r="A7" i="40"/>
  <c r="B6" i="40"/>
  <c r="A6" i="40"/>
  <c r="B5" i="40"/>
  <c r="A5" i="40"/>
  <c r="B4" i="40"/>
  <c r="A4" i="40"/>
  <c r="B3" i="40"/>
  <c r="A3" i="40"/>
  <c r="B8" i="41"/>
  <c r="A8" i="41"/>
  <c r="B7" i="41"/>
  <c r="A7" i="41"/>
  <c r="B6" i="41"/>
  <c r="A6" i="41"/>
  <c r="B5" i="41"/>
  <c r="A5" i="41"/>
  <c r="B4" i="41"/>
  <c r="A4" i="41"/>
  <c r="B3" i="41"/>
  <c r="A3" i="41"/>
  <c r="B8" i="42"/>
  <c r="A8" i="42"/>
  <c r="B7" i="42"/>
  <c r="A7" i="42"/>
  <c r="B6" i="42"/>
  <c r="A6" i="42"/>
  <c r="B5" i="42"/>
  <c r="A5" i="42"/>
  <c r="B4" i="42"/>
  <c r="A4" i="42"/>
  <c r="B3" i="42"/>
  <c r="A3" i="42"/>
  <c r="B8" i="43"/>
  <c r="A8" i="43"/>
  <c r="B7" i="43"/>
  <c r="A7" i="43"/>
  <c r="B6" i="43"/>
  <c r="A6" i="43"/>
  <c r="B5" i="43"/>
  <c r="A5" i="43"/>
  <c r="B4" i="43"/>
  <c r="A4" i="43"/>
  <c r="B3" i="43"/>
  <c r="A3" i="43"/>
  <c r="B8" i="44"/>
  <c r="A8" i="44"/>
  <c r="B7" i="44"/>
  <c r="A7" i="44"/>
  <c r="B6" i="44"/>
  <c r="A6" i="44"/>
  <c r="B5" i="44"/>
  <c r="A5" i="44"/>
  <c r="B4" i="44"/>
  <c r="A4" i="44"/>
  <c r="B3" i="44"/>
  <c r="A3" i="44"/>
  <c r="B8" i="45"/>
  <c r="A8" i="45"/>
  <c r="B7" i="45"/>
  <c r="A7" i="45"/>
  <c r="B6" i="45"/>
  <c r="A6" i="45"/>
  <c r="B5" i="45"/>
  <c r="A5" i="45"/>
  <c r="B4" i="45"/>
  <c r="A4" i="45"/>
  <c r="B3" i="45"/>
  <c r="A3" i="45"/>
  <c r="B8" i="46"/>
  <c r="A8" i="46"/>
  <c r="B7" i="46"/>
  <c r="A7" i="46"/>
  <c r="B6" i="46"/>
  <c r="A6" i="46"/>
  <c r="B5" i="46"/>
  <c r="A5" i="46"/>
  <c r="B4" i="46"/>
  <c r="A4" i="46"/>
  <c r="B3" i="46"/>
  <c r="A3" i="46"/>
  <c r="B8" i="47"/>
  <c r="A8" i="47"/>
  <c r="B7" i="47"/>
  <c r="A7" i="47"/>
  <c r="B6" i="47"/>
  <c r="A6" i="47"/>
  <c r="B5" i="47"/>
  <c r="A5" i="47"/>
  <c r="B4" i="47"/>
  <c r="A4" i="47"/>
  <c r="B3" i="47"/>
  <c r="A3" i="47"/>
  <c r="B8" i="48"/>
  <c r="A8" i="48"/>
  <c r="B7" i="48"/>
  <c r="A7" i="48"/>
  <c r="B6" i="48"/>
  <c r="A6" i="48"/>
  <c r="B5" i="48"/>
  <c r="A5" i="48"/>
  <c r="B4" i="48"/>
  <c r="A4" i="48"/>
  <c r="B3" i="48"/>
  <c r="A3" i="48"/>
  <c r="B8" i="49"/>
  <c r="A8" i="49"/>
  <c r="B7" i="49"/>
  <c r="A7" i="49"/>
  <c r="B6" i="49"/>
  <c r="A6" i="49"/>
  <c r="B5" i="49"/>
  <c r="A5" i="49"/>
  <c r="B4" i="49"/>
  <c r="A4" i="49"/>
  <c r="B3" i="49"/>
  <c r="A3" i="49"/>
  <c r="B8" i="50"/>
  <c r="A8" i="50"/>
  <c r="B7" i="50"/>
  <c r="A7" i="50"/>
  <c r="B6" i="50"/>
  <c r="A6" i="50"/>
  <c r="B5" i="50"/>
  <c r="A5" i="50"/>
  <c r="B4" i="50"/>
  <c r="A4" i="50"/>
  <c r="B3" i="50"/>
  <c r="A3" i="50"/>
  <c r="B8" i="51"/>
  <c r="A8" i="51"/>
  <c r="B7" i="51"/>
  <c r="A7" i="51"/>
  <c r="B6" i="51"/>
  <c r="A6" i="51"/>
  <c r="B5" i="51"/>
  <c r="A5" i="51"/>
  <c r="B4" i="51"/>
  <c r="A4" i="51"/>
  <c r="B3" i="51"/>
  <c r="A3" i="51"/>
  <c r="B8" i="52"/>
  <c r="A8" i="52"/>
  <c r="B7" i="52"/>
  <c r="A7" i="52"/>
  <c r="B6" i="52"/>
  <c r="A6" i="52"/>
  <c r="B5" i="52"/>
  <c r="A5" i="52"/>
  <c r="B4" i="52"/>
  <c r="A4" i="52"/>
  <c r="B3" i="52"/>
  <c r="A3" i="52"/>
  <c r="B8" i="53"/>
  <c r="A8" i="53"/>
  <c r="B7" i="53"/>
  <c r="A7" i="53"/>
  <c r="B6" i="53"/>
  <c r="A6" i="53"/>
  <c r="B5" i="53"/>
  <c r="A5" i="53"/>
  <c r="B4" i="53"/>
  <c r="A4" i="53"/>
  <c r="B3" i="53"/>
  <c r="A3" i="53"/>
  <c r="B8" i="54"/>
  <c r="A8" i="54"/>
  <c r="B7" i="54"/>
  <c r="A7" i="54"/>
  <c r="B6" i="54"/>
  <c r="A6" i="54"/>
  <c r="B5" i="54"/>
  <c r="A5" i="54"/>
  <c r="B4" i="54"/>
  <c r="A4" i="54"/>
  <c r="B3" i="54"/>
  <c r="A3" i="54"/>
  <c r="B8" i="17"/>
  <c r="A8" i="17"/>
  <c r="B7" i="17"/>
  <c r="A7" i="17"/>
  <c r="B6" i="17"/>
  <c r="A6" i="17"/>
  <c r="B5" i="17"/>
  <c r="A5" i="17"/>
  <c r="B4" i="17"/>
  <c r="A4" i="17"/>
  <c r="B3" i="17"/>
  <c r="A3" i="17"/>
  <c r="B8" i="16"/>
  <c r="A8" i="16"/>
  <c r="B7" i="16"/>
  <c r="A7" i="16"/>
  <c r="B6" i="16"/>
  <c r="A6" i="16"/>
  <c r="B5" i="16"/>
  <c r="A5" i="16"/>
  <c r="B4" i="16"/>
  <c r="A4" i="16"/>
  <c r="B3" i="16"/>
  <c r="A3" i="16"/>
  <c r="B8" i="15"/>
  <c r="A8" i="15"/>
  <c r="B7" i="15"/>
  <c r="A7" i="15"/>
  <c r="B6" i="15"/>
  <c r="A6" i="15"/>
  <c r="B5" i="15"/>
  <c r="A5" i="15"/>
  <c r="B4" i="15"/>
  <c r="A4" i="15"/>
  <c r="B3" i="15"/>
  <c r="A3" i="15"/>
  <c r="B8" i="14"/>
  <c r="A8" i="14"/>
  <c r="B7" i="14"/>
  <c r="A7" i="14"/>
  <c r="B6" i="14"/>
  <c r="A6" i="14"/>
  <c r="B5" i="14"/>
  <c r="A5" i="14"/>
  <c r="B4" i="14"/>
  <c r="A4" i="14"/>
  <c r="B3" i="14"/>
  <c r="A3" i="14"/>
  <c r="B8" i="6"/>
  <c r="A8" i="6"/>
  <c r="B7" i="6"/>
  <c r="A7" i="6"/>
  <c r="B6" i="6"/>
  <c r="A6" i="6"/>
  <c r="B5" i="6"/>
  <c r="A5" i="6"/>
  <c r="B4" i="6"/>
  <c r="A4" i="6"/>
  <c r="B3" i="6"/>
  <c r="A3" i="6"/>
  <c r="B8" i="7"/>
  <c r="A8" i="7"/>
  <c r="B7" i="7"/>
  <c r="A7" i="7"/>
  <c r="B6" i="7"/>
  <c r="A6" i="7"/>
  <c r="B5" i="7"/>
  <c r="A5" i="7"/>
  <c r="B4" i="7"/>
  <c r="A4" i="7"/>
  <c r="B3" i="7"/>
  <c r="A3" i="7"/>
  <c r="B8" i="8"/>
  <c r="A8" i="8"/>
  <c r="B7" i="8"/>
  <c r="A7" i="8"/>
  <c r="B6" i="8"/>
  <c r="A6" i="8"/>
  <c r="B5" i="8"/>
  <c r="A5" i="8"/>
  <c r="B4" i="8"/>
  <c r="A4" i="8"/>
  <c r="B3" i="8"/>
  <c r="A3" i="8"/>
  <c r="B8" i="9"/>
  <c r="A8" i="9"/>
  <c r="B7" i="9"/>
  <c r="A7" i="9"/>
  <c r="B6" i="9"/>
  <c r="A6" i="9"/>
  <c r="B5" i="9"/>
  <c r="A5" i="9"/>
  <c r="B4" i="9"/>
  <c r="A4" i="9"/>
  <c r="B3" i="9"/>
  <c r="A3" i="9"/>
  <c r="B8" i="10"/>
  <c r="A8" i="10"/>
  <c r="B7" i="10"/>
  <c r="A7" i="10"/>
  <c r="B6" i="10"/>
  <c r="A6" i="10"/>
  <c r="B5" i="10"/>
  <c r="A5" i="10"/>
  <c r="B4" i="10"/>
  <c r="A4" i="10"/>
  <c r="B3" i="10"/>
  <c r="A3" i="10"/>
  <c r="B8" i="11"/>
  <c r="A8" i="11"/>
  <c r="B7" i="11"/>
  <c r="A7" i="11"/>
  <c r="B6" i="11"/>
  <c r="A6" i="11"/>
  <c r="B5" i="11"/>
  <c r="A5" i="11"/>
  <c r="B4" i="11"/>
  <c r="A4" i="11"/>
  <c r="B3" i="11"/>
  <c r="A3" i="11"/>
  <c r="B8" i="4"/>
  <c r="A8" i="4"/>
  <c r="B7" i="4"/>
  <c r="A7" i="4"/>
  <c r="B6" i="4"/>
  <c r="A6" i="4"/>
  <c r="B5" i="4"/>
  <c r="A5" i="4"/>
  <c r="B4" i="4"/>
  <c r="A4" i="4"/>
  <c r="B3" i="4"/>
  <c r="A3" i="4"/>
  <c r="B8" i="3"/>
  <c r="A8" i="3"/>
  <c r="B7" i="3"/>
  <c r="A7" i="3"/>
  <c r="B6" i="3"/>
  <c r="A6" i="3"/>
  <c r="B5" i="3"/>
  <c r="A5" i="3"/>
  <c r="B4" i="3"/>
  <c r="A4" i="3"/>
  <c r="B3" i="3"/>
  <c r="A3" i="3"/>
  <c r="B8" i="2" l="1"/>
  <c r="A8" i="2"/>
  <c r="B7" i="2"/>
  <c r="A7" i="2"/>
  <c r="B6" i="2"/>
  <c r="A6" i="2"/>
  <c r="B5" i="2"/>
  <c r="A5" i="2"/>
  <c r="B4" i="2"/>
  <c r="A4" i="2"/>
  <c r="B3" i="2"/>
  <c r="A3" i="2"/>
  <c r="G226" i="55" l="1"/>
  <c r="G273" i="55"/>
  <c r="G272" i="55"/>
  <c r="G271" i="55"/>
  <c r="G270" i="55"/>
  <c r="G269" i="55"/>
  <c r="G268" i="55"/>
  <c r="G267" i="55"/>
  <c r="G266" i="55"/>
  <c r="G265" i="55"/>
  <c r="G264" i="55"/>
  <c r="G263" i="55"/>
  <c r="G262" i="55"/>
  <c r="G261" i="55"/>
  <c r="G260" i="55"/>
  <c r="G259" i="55"/>
  <c r="G258" i="55"/>
  <c r="G257" i="55"/>
  <c r="G256" i="55"/>
  <c r="G255" i="55"/>
  <c r="G254" i="55"/>
  <c r="G253" i="55"/>
  <c r="G252" i="55"/>
  <c r="G251" i="55"/>
  <c r="G250" i="55"/>
  <c r="G249" i="55"/>
  <c r="G248" i="55"/>
  <c r="G247" i="55"/>
  <c r="G246" i="55"/>
  <c r="G245" i="55"/>
  <c r="G244" i="55"/>
  <c r="G243" i="55"/>
  <c r="G242" i="55"/>
  <c r="G241" i="55"/>
  <c r="G240" i="55"/>
  <c r="G239" i="55"/>
  <c r="G238" i="55"/>
  <c r="G237" i="55"/>
  <c r="G236" i="55"/>
  <c r="G235" i="55"/>
  <c r="G234" i="55"/>
  <c r="G233" i="55"/>
  <c r="G232" i="55"/>
  <c r="G231" i="55"/>
  <c r="G230" i="55"/>
  <c r="G229" i="55"/>
  <c r="G228" i="55"/>
  <c r="G227" i="55"/>
  <c r="G225" i="55"/>
  <c r="G224" i="55"/>
  <c r="G152" i="55" l="1"/>
  <c r="G151" i="55"/>
  <c r="E222" i="55" l="1"/>
  <c r="E223" i="55"/>
  <c r="F152" i="55" l="1"/>
  <c r="F151" i="55"/>
  <c r="J15" i="55" l="1"/>
  <c r="H15" i="55"/>
  <c r="F15" i="55"/>
  <c r="E156" i="55"/>
  <c r="F156" i="55"/>
  <c r="E157" i="55"/>
  <c r="F157" i="55"/>
  <c r="E158" i="55"/>
  <c r="F158" i="55"/>
  <c r="E159" i="55"/>
  <c r="F159" i="55"/>
  <c r="E160" i="55"/>
  <c r="F160" i="55"/>
  <c r="E161" i="55"/>
  <c r="F161" i="55"/>
  <c r="E162" i="55"/>
  <c r="F162" i="55"/>
  <c r="E163" i="55"/>
  <c r="F163" i="55"/>
  <c r="E164" i="55"/>
  <c r="F164" i="55"/>
  <c r="E165" i="55"/>
  <c r="F165" i="55"/>
  <c r="E166" i="55"/>
  <c r="F166" i="55"/>
  <c r="E167" i="55"/>
  <c r="F167" i="55"/>
  <c r="E168" i="55"/>
  <c r="F168" i="55"/>
  <c r="E169" i="55"/>
  <c r="F169" i="55"/>
  <c r="E170" i="55"/>
  <c r="F170" i="55"/>
  <c r="E171" i="55"/>
  <c r="F171" i="55"/>
  <c r="E172" i="55"/>
  <c r="F172" i="55"/>
  <c r="E173" i="55"/>
  <c r="F173" i="55"/>
  <c r="E174" i="55"/>
  <c r="F174" i="55"/>
  <c r="E175" i="55"/>
  <c r="F175" i="55"/>
  <c r="E176" i="55"/>
  <c r="F176" i="55"/>
  <c r="E177" i="55"/>
  <c r="F177" i="55"/>
  <c r="E178" i="55"/>
  <c r="F178" i="55"/>
  <c r="E179" i="55"/>
  <c r="F179" i="55"/>
  <c r="E180" i="55"/>
  <c r="F180" i="55"/>
  <c r="E181" i="55"/>
  <c r="F181" i="55"/>
  <c r="E182" i="55"/>
  <c r="F182" i="55"/>
  <c r="E183" i="55"/>
  <c r="F183" i="55"/>
  <c r="E184" i="55"/>
  <c r="F184" i="55"/>
  <c r="E185" i="55"/>
  <c r="F185" i="55"/>
  <c r="E186" i="55"/>
  <c r="F186" i="55"/>
  <c r="E187" i="55"/>
  <c r="F187" i="55"/>
  <c r="E188" i="55"/>
  <c r="F188" i="55"/>
  <c r="E189" i="55"/>
  <c r="F189" i="55"/>
  <c r="E190" i="55"/>
  <c r="F190" i="55"/>
  <c r="E191" i="55"/>
  <c r="F191" i="55"/>
  <c r="E192" i="55"/>
  <c r="F192" i="55"/>
  <c r="E193" i="55"/>
  <c r="F193" i="55"/>
  <c r="E194" i="55"/>
  <c r="F194" i="55"/>
  <c r="E195" i="55"/>
  <c r="F195" i="55"/>
  <c r="E196" i="55"/>
  <c r="F196" i="55"/>
  <c r="E197" i="55"/>
  <c r="F197" i="55"/>
  <c r="E198" i="55"/>
  <c r="F198" i="55"/>
  <c r="E199" i="55"/>
  <c r="F199" i="55"/>
  <c r="E200" i="55"/>
  <c r="F200" i="55"/>
  <c r="E201" i="55"/>
  <c r="F201" i="55"/>
  <c r="E202" i="55"/>
  <c r="F202" i="55"/>
  <c r="E203" i="55"/>
  <c r="F203" i="55"/>
  <c r="E204" i="55"/>
  <c r="F204" i="55"/>
  <c r="F155" i="55"/>
  <c r="E155" i="55"/>
  <c r="E221" i="55"/>
  <c r="E209" i="55"/>
  <c r="F209" i="55"/>
  <c r="G209" i="55"/>
  <c r="E210" i="55"/>
  <c r="F210" i="55"/>
  <c r="G210" i="55"/>
  <c r="E211" i="55"/>
  <c r="F211" i="55"/>
  <c r="G211" i="55"/>
  <c r="E212" i="55"/>
  <c r="F212" i="55"/>
  <c r="G212" i="55"/>
  <c r="E213" i="55"/>
  <c r="F213" i="55"/>
  <c r="G213" i="55"/>
  <c r="F208" i="55"/>
  <c r="G208" i="55"/>
  <c r="E208" i="55"/>
  <c r="E206" i="55"/>
  <c r="F206" i="55"/>
  <c r="G206" i="55"/>
  <c r="E207" i="55"/>
  <c r="F207" i="55"/>
  <c r="G207" i="55"/>
  <c r="F205" i="55"/>
  <c r="G205" i="55"/>
  <c r="E205" i="55"/>
  <c r="E151" i="55"/>
  <c r="E152" i="55"/>
  <c r="E153" i="55"/>
  <c r="E154" i="55"/>
  <c r="E150" i="55"/>
  <c r="J14" i="55" l="1"/>
  <c r="H14" i="55" l="1"/>
  <c r="F14" i="55"/>
  <c r="E14" i="56" l="1"/>
  <c r="E224" i="55" s="1"/>
  <c r="G243" i="56" l="1"/>
  <c r="J6" i="55" l="1"/>
  <c r="J12" i="55" l="1"/>
  <c r="J11" i="55"/>
  <c r="J9" i="55"/>
  <c r="J8" i="55"/>
  <c r="J7" i="55"/>
  <c r="J5" i="55"/>
  <c r="H13" i="55"/>
  <c r="F13" i="55"/>
  <c r="J635" i="56" l="1"/>
  <c r="J624" i="56"/>
  <c r="J613" i="56"/>
  <c r="J602" i="56"/>
  <c r="J591" i="56"/>
  <c r="J580" i="56"/>
  <c r="J569" i="56"/>
  <c r="J558" i="56"/>
  <c r="J547" i="56"/>
  <c r="J536" i="56"/>
  <c r="J525" i="56"/>
  <c r="J514" i="56"/>
  <c r="J503" i="56"/>
  <c r="J492" i="56"/>
  <c r="J481" i="56"/>
  <c r="J470" i="56"/>
  <c r="J459" i="56"/>
  <c r="J448" i="56"/>
  <c r="J437" i="56"/>
  <c r="J426" i="56"/>
  <c r="J415" i="56"/>
  <c r="J404" i="56"/>
  <c r="J393" i="56"/>
  <c r="J382" i="56"/>
  <c r="J371" i="56"/>
  <c r="J360" i="56"/>
  <c r="J349" i="56"/>
  <c r="J338" i="56"/>
  <c r="J327" i="56"/>
  <c r="J316" i="56"/>
  <c r="J305" i="56"/>
  <c r="J294" i="56"/>
  <c r="J283" i="56"/>
  <c r="J272" i="56"/>
  <c r="J261" i="56"/>
  <c r="J250" i="56"/>
  <c r="J239" i="56"/>
  <c r="J228" i="56"/>
  <c r="J217" i="56"/>
  <c r="J206" i="56"/>
  <c r="J195" i="56"/>
  <c r="J184" i="56"/>
  <c r="J173" i="56"/>
  <c r="J162" i="56"/>
  <c r="J151" i="56"/>
  <c r="J140" i="56"/>
  <c r="J129" i="56"/>
  <c r="J118" i="56"/>
  <c r="J107" i="56"/>
  <c r="J96" i="56"/>
  <c r="I96" i="56"/>
  <c r="D643" i="56"/>
  <c r="D642" i="56"/>
  <c r="D641" i="56"/>
  <c r="D640" i="56"/>
  <c r="D639" i="56"/>
  <c r="D638" i="56"/>
  <c r="D637" i="56"/>
  <c r="G636" i="56"/>
  <c r="F636" i="56"/>
  <c r="E636" i="56"/>
  <c r="I635" i="56"/>
  <c r="H635" i="56"/>
  <c r="E635" i="56"/>
  <c r="D635" i="56"/>
  <c r="D632" i="56"/>
  <c r="L632" i="56" s="1"/>
  <c r="L631" i="56"/>
  <c r="I631" i="56"/>
  <c r="G631" i="56"/>
  <c r="F631" i="56"/>
  <c r="E631" i="56"/>
  <c r="D631" i="56"/>
  <c r="L630" i="56"/>
  <c r="I630" i="56"/>
  <c r="G630" i="56"/>
  <c r="F630" i="56"/>
  <c r="E630" i="56"/>
  <c r="D630" i="56"/>
  <c r="L629" i="56"/>
  <c r="I629" i="56"/>
  <c r="G629" i="56"/>
  <c r="F629" i="56"/>
  <c r="E629" i="56"/>
  <c r="D629" i="56"/>
  <c r="L628" i="56"/>
  <c r="I628" i="56"/>
  <c r="G628" i="56"/>
  <c r="F628" i="56"/>
  <c r="E628" i="56"/>
  <c r="D628" i="56"/>
  <c r="L627" i="56"/>
  <c r="I627" i="56"/>
  <c r="G627" i="56"/>
  <c r="F627" i="56"/>
  <c r="E627" i="56"/>
  <c r="D627" i="56"/>
  <c r="L626" i="56"/>
  <c r="I626" i="56"/>
  <c r="G626" i="56"/>
  <c r="F626" i="56"/>
  <c r="E626" i="56"/>
  <c r="M626" i="56" s="1"/>
  <c r="D626" i="56"/>
  <c r="G625" i="56"/>
  <c r="F625" i="56"/>
  <c r="E625" i="56"/>
  <c r="O624" i="56"/>
  <c r="N624" i="56"/>
  <c r="M624" i="56"/>
  <c r="I624" i="56"/>
  <c r="H624" i="56"/>
  <c r="E624" i="56"/>
  <c r="D624" i="56"/>
  <c r="I623" i="56"/>
  <c r="D623" i="56"/>
  <c r="D621" i="56"/>
  <c r="L621" i="56" s="1"/>
  <c r="L620" i="56"/>
  <c r="I620" i="56"/>
  <c r="G620" i="56"/>
  <c r="O620" i="56" s="1"/>
  <c r="F620" i="56"/>
  <c r="N620" i="56" s="1"/>
  <c r="E620" i="56"/>
  <c r="D620" i="56"/>
  <c r="L619" i="56"/>
  <c r="I619" i="56"/>
  <c r="G619" i="56"/>
  <c r="O619" i="56" s="1"/>
  <c r="F619" i="56"/>
  <c r="N619" i="56" s="1"/>
  <c r="E619" i="56"/>
  <c r="D619" i="56"/>
  <c r="L618" i="56"/>
  <c r="I618" i="56"/>
  <c r="G618" i="56"/>
  <c r="O618" i="56" s="1"/>
  <c r="F618" i="56"/>
  <c r="N618" i="56" s="1"/>
  <c r="E618" i="56"/>
  <c r="D618" i="56"/>
  <c r="L617" i="56"/>
  <c r="I617" i="56"/>
  <c r="G617" i="56"/>
  <c r="O617" i="56" s="1"/>
  <c r="F617" i="56"/>
  <c r="N617" i="56" s="1"/>
  <c r="E617" i="56"/>
  <c r="D617" i="56"/>
  <c r="L616" i="56"/>
  <c r="I616" i="56"/>
  <c r="G616" i="56"/>
  <c r="O616" i="56" s="1"/>
  <c r="F616" i="56"/>
  <c r="N616" i="56" s="1"/>
  <c r="E616" i="56"/>
  <c r="D616" i="56"/>
  <c r="L615" i="56"/>
  <c r="I615" i="56"/>
  <c r="G615" i="56"/>
  <c r="F615" i="56"/>
  <c r="E615" i="56"/>
  <c r="M615" i="56" s="1"/>
  <c r="D615" i="56"/>
  <c r="G614" i="56"/>
  <c r="F614" i="56"/>
  <c r="E614" i="56"/>
  <c r="O613" i="56"/>
  <c r="N613" i="56"/>
  <c r="M613" i="56"/>
  <c r="I613" i="56"/>
  <c r="H613" i="56"/>
  <c r="E613" i="56"/>
  <c r="D613" i="56"/>
  <c r="I612" i="56"/>
  <c r="D612" i="56"/>
  <c r="D610" i="56"/>
  <c r="L610" i="56" s="1"/>
  <c r="L609" i="56"/>
  <c r="I609" i="56"/>
  <c r="G609" i="56"/>
  <c r="O609" i="56" s="1"/>
  <c r="F609" i="56"/>
  <c r="N609" i="56" s="1"/>
  <c r="E609" i="56"/>
  <c r="M609" i="56" s="1"/>
  <c r="D609" i="56"/>
  <c r="L608" i="56"/>
  <c r="I608" i="56"/>
  <c r="G608" i="56"/>
  <c r="O608" i="56" s="1"/>
  <c r="F608" i="56"/>
  <c r="N608" i="56" s="1"/>
  <c r="E608" i="56"/>
  <c r="D608" i="56"/>
  <c r="L607" i="56"/>
  <c r="I607" i="56"/>
  <c r="G607" i="56"/>
  <c r="O607" i="56" s="1"/>
  <c r="F607" i="56"/>
  <c r="N607" i="56" s="1"/>
  <c r="E607" i="56"/>
  <c r="M607" i="56" s="1"/>
  <c r="D607" i="56"/>
  <c r="L606" i="56"/>
  <c r="I606" i="56"/>
  <c r="G606" i="56"/>
  <c r="O606" i="56" s="1"/>
  <c r="F606" i="56"/>
  <c r="N606" i="56" s="1"/>
  <c r="E606" i="56"/>
  <c r="D606" i="56"/>
  <c r="L605" i="56"/>
  <c r="I605" i="56"/>
  <c r="G605" i="56"/>
  <c r="F605" i="56"/>
  <c r="N605" i="56" s="1"/>
  <c r="E605" i="56"/>
  <c r="M605" i="56" s="1"/>
  <c r="D605" i="56"/>
  <c r="L604" i="56"/>
  <c r="I604" i="56"/>
  <c r="G604" i="56"/>
  <c r="O604" i="56" s="1"/>
  <c r="F604" i="56"/>
  <c r="E604" i="56"/>
  <c r="D604" i="56"/>
  <c r="G603" i="56"/>
  <c r="F603" i="56"/>
  <c r="E603" i="56"/>
  <c r="O602" i="56"/>
  <c r="N602" i="56"/>
  <c r="M602" i="56"/>
  <c r="I602" i="56"/>
  <c r="H602" i="56"/>
  <c r="E602" i="56"/>
  <c r="D602" i="56"/>
  <c r="I601" i="56"/>
  <c r="D601" i="56"/>
  <c r="D599" i="56"/>
  <c r="L599" i="56" s="1"/>
  <c r="L598" i="56"/>
  <c r="I598" i="56"/>
  <c r="G598" i="56"/>
  <c r="O598" i="56" s="1"/>
  <c r="F598" i="56"/>
  <c r="N598" i="56" s="1"/>
  <c r="E598" i="56"/>
  <c r="D598" i="56"/>
  <c r="L597" i="56"/>
  <c r="I597" i="56"/>
  <c r="G597" i="56"/>
  <c r="O597" i="56" s="1"/>
  <c r="F597" i="56"/>
  <c r="N597" i="56" s="1"/>
  <c r="E597" i="56"/>
  <c r="D597" i="56"/>
  <c r="L596" i="56"/>
  <c r="I596" i="56"/>
  <c r="G596" i="56"/>
  <c r="O596" i="56" s="1"/>
  <c r="F596" i="56"/>
  <c r="N596" i="56" s="1"/>
  <c r="E596" i="56"/>
  <c r="M596" i="56" s="1"/>
  <c r="D596" i="56"/>
  <c r="L595" i="56"/>
  <c r="I595" i="56"/>
  <c r="G595" i="56"/>
  <c r="O595" i="56" s="1"/>
  <c r="F595" i="56"/>
  <c r="N595" i="56" s="1"/>
  <c r="E595" i="56"/>
  <c r="D595" i="56"/>
  <c r="L594" i="56"/>
  <c r="I594" i="56"/>
  <c r="G594" i="56"/>
  <c r="O594" i="56" s="1"/>
  <c r="F594" i="56"/>
  <c r="E594" i="56"/>
  <c r="D594" i="56"/>
  <c r="L593" i="56"/>
  <c r="I593" i="56"/>
  <c r="G593" i="56"/>
  <c r="F593" i="56"/>
  <c r="N593" i="56" s="1"/>
  <c r="E593" i="56"/>
  <c r="D593" i="56"/>
  <c r="G592" i="56"/>
  <c r="F592" i="56"/>
  <c r="E592" i="56"/>
  <c r="O591" i="56"/>
  <c r="N591" i="56"/>
  <c r="M591" i="56"/>
  <c r="I591" i="56"/>
  <c r="H591" i="56"/>
  <c r="E591" i="56"/>
  <c r="D591" i="56"/>
  <c r="I590" i="56"/>
  <c r="D590" i="56"/>
  <c r="D588" i="56"/>
  <c r="L588" i="56" s="1"/>
  <c r="L587" i="56"/>
  <c r="I587" i="56"/>
  <c r="G587" i="56"/>
  <c r="O587" i="56" s="1"/>
  <c r="F587" i="56"/>
  <c r="N587" i="56" s="1"/>
  <c r="E587" i="56"/>
  <c r="M587" i="56" s="1"/>
  <c r="D587" i="56"/>
  <c r="L586" i="56"/>
  <c r="I586" i="56"/>
  <c r="G586" i="56"/>
  <c r="O586" i="56" s="1"/>
  <c r="F586" i="56"/>
  <c r="N586" i="56" s="1"/>
  <c r="E586" i="56"/>
  <c r="M586" i="56" s="1"/>
  <c r="D586" i="56"/>
  <c r="L585" i="56"/>
  <c r="I585" i="56"/>
  <c r="G585" i="56"/>
  <c r="O585" i="56" s="1"/>
  <c r="F585" i="56"/>
  <c r="N585" i="56" s="1"/>
  <c r="E585" i="56"/>
  <c r="M585" i="56" s="1"/>
  <c r="D585" i="56"/>
  <c r="L584" i="56"/>
  <c r="I584" i="56"/>
  <c r="G584" i="56"/>
  <c r="O584" i="56" s="1"/>
  <c r="F584" i="56"/>
  <c r="N584" i="56" s="1"/>
  <c r="E584" i="56"/>
  <c r="D584" i="56"/>
  <c r="L583" i="56"/>
  <c r="I583" i="56"/>
  <c r="G583" i="56"/>
  <c r="O583" i="56" s="1"/>
  <c r="F583" i="56"/>
  <c r="N583" i="56" s="1"/>
  <c r="E583" i="56"/>
  <c r="D583" i="56"/>
  <c r="L582" i="56"/>
  <c r="I582" i="56"/>
  <c r="G582" i="56"/>
  <c r="F582" i="56"/>
  <c r="N582" i="56" s="1"/>
  <c r="E582" i="56"/>
  <c r="D582" i="56"/>
  <c r="G581" i="56"/>
  <c r="F581" i="56"/>
  <c r="E581" i="56"/>
  <c r="O580" i="56"/>
  <c r="N580" i="56"/>
  <c r="M580" i="56"/>
  <c r="I580" i="56"/>
  <c r="H580" i="56"/>
  <c r="E580" i="56"/>
  <c r="D580" i="56"/>
  <c r="I579" i="56"/>
  <c r="D579" i="56"/>
  <c r="D577" i="56"/>
  <c r="L577" i="56" s="1"/>
  <c r="L576" i="56"/>
  <c r="I576" i="56"/>
  <c r="G576" i="56"/>
  <c r="O576" i="56" s="1"/>
  <c r="F576" i="56"/>
  <c r="N576" i="56" s="1"/>
  <c r="E576" i="56"/>
  <c r="D576" i="56"/>
  <c r="L575" i="56"/>
  <c r="I575" i="56"/>
  <c r="G575" i="56"/>
  <c r="O575" i="56" s="1"/>
  <c r="F575" i="56"/>
  <c r="N575" i="56" s="1"/>
  <c r="E575" i="56"/>
  <c r="M575" i="56" s="1"/>
  <c r="D575" i="56"/>
  <c r="L574" i="56"/>
  <c r="I574" i="56"/>
  <c r="G574" i="56"/>
  <c r="O574" i="56" s="1"/>
  <c r="F574" i="56"/>
  <c r="N574" i="56" s="1"/>
  <c r="E574" i="56"/>
  <c r="D574" i="56"/>
  <c r="L573" i="56"/>
  <c r="I573" i="56"/>
  <c r="G573" i="56"/>
  <c r="O573" i="56" s="1"/>
  <c r="F573" i="56"/>
  <c r="N573" i="56" s="1"/>
  <c r="E573" i="56"/>
  <c r="D573" i="56"/>
  <c r="L572" i="56"/>
  <c r="I572" i="56"/>
  <c r="G572" i="56"/>
  <c r="O572" i="56" s="1"/>
  <c r="F572" i="56"/>
  <c r="N572" i="56" s="1"/>
  <c r="E572" i="56"/>
  <c r="D572" i="56"/>
  <c r="L571" i="56"/>
  <c r="I571" i="56"/>
  <c r="G571" i="56"/>
  <c r="F571" i="56"/>
  <c r="E571" i="56"/>
  <c r="D571" i="56"/>
  <c r="G570" i="56"/>
  <c r="F570" i="56"/>
  <c r="E570" i="56"/>
  <c r="O569" i="56"/>
  <c r="N569" i="56"/>
  <c r="M569" i="56"/>
  <c r="I569" i="56"/>
  <c r="H569" i="56"/>
  <c r="E569" i="56"/>
  <c r="D569" i="56"/>
  <c r="I568" i="56"/>
  <c r="D568" i="56"/>
  <c r="D566" i="56"/>
  <c r="L566" i="56" s="1"/>
  <c r="L565" i="56"/>
  <c r="I565" i="56"/>
  <c r="G565" i="56"/>
  <c r="O565" i="56" s="1"/>
  <c r="F565" i="56"/>
  <c r="E565" i="56"/>
  <c r="M565" i="56" s="1"/>
  <c r="D565" i="56"/>
  <c r="L564" i="56"/>
  <c r="I564" i="56"/>
  <c r="G564" i="56"/>
  <c r="O564" i="56" s="1"/>
  <c r="F564" i="56"/>
  <c r="N564" i="56" s="1"/>
  <c r="E564" i="56"/>
  <c r="M564" i="56" s="1"/>
  <c r="D564" i="56"/>
  <c r="L563" i="56"/>
  <c r="I563" i="56"/>
  <c r="G563" i="56"/>
  <c r="O563" i="56" s="1"/>
  <c r="F563" i="56"/>
  <c r="N563" i="56" s="1"/>
  <c r="E563" i="56"/>
  <c r="M563" i="56" s="1"/>
  <c r="D563" i="56"/>
  <c r="L562" i="56"/>
  <c r="I562" i="56"/>
  <c r="G562" i="56"/>
  <c r="O562" i="56" s="1"/>
  <c r="F562" i="56"/>
  <c r="E562" i="56"/>
  <c r="D562" i="56"/>
  <c r="L561" i="56"/>
  <c r="I561" i="56"/>
  <c r="G561" i="56"/>
  <c r="O561" i="56" s="1"/>
  <c r="F561" i="56"/>
  <c r="N561" i="56" s="1"/>
  <c r="E561" i="56"/>
  <c r="M561" i="56" s="1"/>
  <c r="D561" i="56"/>
  <c r="L560" i="56"/>
  <c r="I560" i="56"/>
  <c r="G560" i="56"/>
  <c r="O560" i="56" s="1"/>
  <c r="F560" i="56"/>
  <c r="N560" i="56" s="1"/>
  <c r="E560" i="56"/>
  <c r="D560" i="56"/>
  <c r="G559" i="56"/>
  <c r="F559" i="56"/>
  <c r="E559" i="56"/>
  <c r="O558" i="56"/>
  <c r="N558" i="56"/>
  <c r="M558" i="56"/>
  <c r="I558" i="56"/>
  <c r="H558" i="56"/>
  <c r="E558" i="56"/>
  <c r="D558" i="56"/>
  <c r="I557" i="56"/>
  <c r="D557" i="56"/>
  <c r="D555" i="56"/>
  <c r="L555" i="56" s="1"/>
  <c r="L554" i="56"/>
  <c r="I554" i="56"/>
  <c r="G554" i="56"/>
  <c r="O554" i="56" s="1"/>
  <c r="F554" i="56"/>
  <c r="N554" i="56" s="1"/>
  <c r="E554" i="56"/>
  <c r="M554" i="56" s="1"/>
  <c r="D554" i="56"/>
  <c r="L553" i="56"/>
  <c r="I553" i="56"/>
  <c r="G553" i="56"/>
  <c r="O553" i="56" s="1"/>
  <c r="F553" i="56"/>
  <c r="N553" i="56" s="1"/>
  <c r="E553" i="56"/>
  <c r="M553" i="56" s="1"/>
  <c r="D553" i="56"/>
  <c r="L552" i="56"/>
  <c r="I552" i="56"/>
  <c r="G552" i="56"/>
  <c r="O552" i="56" s="1"/>
  <c r="F552" i="56"/>
  <c r="N552" i="56" s="1"/>
  <c r="E552" i="56"/>
  <c r="D552" i="56"/>
  <c r="L551" i="56"/>
  <c r="I551" i="56"/>
  <c r="G551" i="56"/>
  <c r="O551" i="56" s="1"/>
  <c r="F551" i="56"/>
  <c r="N551" i="56" s="1"/>
  <c r="E551" i="56"/>
  <c r="M551" i="56" s="1"/>
  <c r="D551" i="56"/>
  <c r="L550" i="56"/>
  <c r="I550" i="56"/>
  <c r="G550" i="56"/>
  <c r="O550" i="56" s="1"/>
  <c r="F550" i="56"/>
  <c r="N550" i="56" s="1"/>
  <c r="E550" i="56"/>
  <c r="D550" i="56"/>
  <c r="L549" i="56"/>
  <c r="I549" i="56"/>
  <c r="G549" i="56"/>
  <c r="F549" i="56"/>
  <c r="E549" i="56"/>
  <c r="D549" i="56"/>
  <c r="G548" i="56"/>
  <c r="F548" i="56"/>
  <c r="E548" i="56"/>
  <c r="O547" i="56"/>
  <c r="N547" i="56"/>
  <c r="M547" i="56"/>
  <c r="I547" i="56"/>
  <c r="H547" i="56"/>
  <c r="E547" i="56"/>
  <c r="D547" i="56"/>
  <c r="I546" i="56"/>
  <c r="D546" i="56"/>
  <c r="D544" i="56"/>
  <c r="L544" i="56" s="1"/>
  <c r="L543" i="56"/>
  <c r="I543" i="56"/>
  <c r="G543" i="56"/>
  <c r="O543" i="56" s="1"/>
  <c r="F543" i="56"/>
  <c r="N543" i="56" s="1"/>
  <c r="E543" i="56"/>
  <c r="M543" i="56" s="1"/>
  <c r="D543" i="56"/>
  <c r="L542" i="56"/>
  <c r="I542" i="56"/>
  <c r="G542" i="56"/>
  <c r="O542" i="56" s="1"/>
  <c r="F542" i="56"/>
  <c r="N542" i="56" s="1"/>
  <c r="E542" i="56"/>
  <c r="M542" i="56" s="1"/>
  <c r="D542" i="56"/>
  <c r="L541" i="56"/>
  <c r="I541" i="56"/>
  <c r="G541" i="56"/>
  <c r="O541" i="56" s="1"/>
  <c r="F541" i="56"/>
  <c r="N541" i="56" s="1"/>
  <c r="E541" i="56"/>
  <c r="M541" i="56" s="1"/>
  <c r="D541" i="56"/>
  <c r="L540" i="56"/>
  <c r="I540" i="56"/>
  <c r="G540" i="56"/>
  <c r="O540" i="56" s="1"/>
  <c r="F540" i="56"/>
  <c r="N540" i="56" s="1"/>
  <c r="E540" i="56"/>
  <c r="D540" i="56"/>
  <c r="L539" i="56"/>
  <c r="I539" i="56"/>
  <c r="G539" i="56"/>
  <c r="O539" i="56" s="1"/>
  <c r="F539" i="56"/>
  <c r="N539" i="56" s="1"/>
  <c r="E539" i="56"/>
  <c r="M539" i="56" s="1"/>
  <c r="D539" i="56"/>
  <c r="L538" i="56"/>
  <c r="I538" i="56"/>
  <c r="G538" i="56"/>
  <c r="O538" i="56" s="1"/>
  <c r="F538" i="56"/>
  <c r="E538" i="56"/>
  <c r="D538" i="56"/>
  <c r="G537" i="56"/>
  <c r="F537" i="56"/>
  <c r="E537" i="56"/>
  <c r="O536" i="56"/>
  <c r="N536" i="56"/>
  <c r="M536" i="56"/>
  <c r="I536" i="56"/>
  <c r="H536" i="56"/>
  <c r="E536" i="56"/>
  <c r="D536" i="56"/>
  <c r="I535" i="56"/>
  <c r="D535" i="56"/>
  <c r="D533" i="56"/>
  <c r="L533" i="56" s="1"/>
  <c r="L532" i="56"/>
  <c r="I532" i="56"/>
  <c r="G532" i="56"/>
  <c r="O532" i="56" s="1"/>
  <c r="F532" i="56"/>
  <c r="N532" i="56" s="1"/>
  <c r="E532" i="56"/>
  <c r="M532" i="56" s="1"/>
  <c r="D532" i="56"/>
  <c r="L531" i="56"/>
  <c r="I531" i="56"/>
  <c r="G531" i="56"/>
  <c r="O531" i="56" s="1"/>
  <c r="F531" i="56"/>
  <c r="N531" i="56" s="1"/>
  <c r="E531" i="56"/>
  <c r="D531" i="56"/>
  <c r="L530" i="56"/>
  <c r="I530" i="56"/>
  <c r="G530" i="56"/>
  <c r="O530" i="56" s="1"/>
  <c r="F530" i="56"/>
  <c r="N530" i="56" s="1"/>
  <c r="E530" i="56"/>
  <c r="M530" i="56" s="1"/>
  <c r="D530" i="56"/>
  <c r="L529" i="56"/>
  <c r="I529" i="56"/>
  <c r="G529" i="56"/>
  <c r="O529" i="56" s="1"/>
  <c r="F529" i="56"/>
  <c r="N529" i="56" s="1"/>
  <c r="E529" i="56"/>
  <c r="D529" i="56"/>
  <c r="L528" i="56"/>
  <c r="I528" i="56"/>
  <c r="G528" i="56"/>
  <c r="O528" i="56" s="1"/>
  <c r="F528" i="56"/>
  <c r="N528" i="56" s="1"/>
  <c r="E528" i="56"/>
  <c r="D528" i="56"/>
  <c r="L527" i="56"/>
  <c r="I527" i="56"/>
  <c r="G527" i="56"/>
  <c r="F527" i="56"/>
  <c r="E527" i="56"/>
  <c r="D527" i="56"/>
  <c r="G526" i="56"/>
  <c r="F526" i="56"/>
  <c r="E526" i="56"/>
  <c r="O525" i="56"/>
  <c r="N525" i="56"/>
  <c r="M525" i="56"/>
  <c r="I525" i="56"/>
  <c r="H525" i="56"/>
  <c r="E525" i="56"/>
  <c r="D525" i="56"/>
  <c r="I524" i="56"/>
  <c r="D524" i="56"/>
  <c r="D522" i="56"/>
  <c r="L522" i="56" s="1"/>
  <c r="L521" i="56"/>
  <c r="I521" i="56"/>
  <c r="G521" i="56"/>
  <c r="O521" i="56" s="1"/>
  <c r="F521" i="56"/>
  <c r="N521" i="56" s="1"/>
  <c r="E521" i="56"/>
  <c r="M521" i="56" s="1"/>
  <c r="D521" i="56"/>
  <c r="L520" i="56"/>
  <c r="I520" i="56"/>
  <c r="G520" i="56"/>
  <c r="O520" i="56" s="1"/>
  <c r="F520" i="56"/>
  <c r="N520" i="56" s="1"/>
  <c r="E520" i="56"/>
  <c r="M520" i="56" s="1"/>
  <c r="D520" i="56"/>
  <c r="L519" i="56"/>
  <c r="I519" i="56"/>
  <c r="G519" i="56"/>
  <c r="O519" i="56" s="1"/>
  <c r="F519" i="56"/>
  <c r="N519" i="56" s="1"/>
  <c r="E519" i="56"/>
  <c r="M519" i="56" s="1"/>
  <c r="D519" i="56"/>
  <c r="L518" i="56"/>
  <c r="I518" i="56"/>
  <c r="G518" i="56"/>
  <c r="O518" i="56" s="1"/>
  <c r="F518" i="56"/>
  <c r="N518" i="56" s="1"/>
  <c r="E518" i="56"/>
  <c r="M518" i="56" s="1"/>
  <c r="D518" i="56"/>
  <c r="L517" i="56"/>
  <c r="I517" i="56"/>
  <c r="G517" i="56"/>
  <c r="O517" i="56" s="1"/>
  <c r="F517" i="56"/>
  <c r="N517" i="56" s="1"/>
  <c r="E517" i="56"/>
  <c r="D517" i="56"/>
  <c r="L516" i="56"/>
  <c r="I516" i="56"/>
  <c r="G516" i="56"/>
  <c r="F516" i="56"/>
  <c r="E516" i="56"/>
  <c r="D516" i="56"/>
  <c r="G515" i="56"/>
  <c r="F515" i="56"/>
  <c r="E515" i="56"/>
  <c r="O514" i="56"/>
  <c r="N514" i="56"/>
  <c r="M514" i="56"/>
  <c r="I514" i="56"/>
  <c r="H514" i="56"/>
  <c r="E514" i="56"/>
  <c r="D514" i="56"/>
  <c r="I513" i="56"/>
  <c r="D513" i="56"/>
  <c r="D511" i="56"/>
  <c r="L511" i="56" s="1"/>
  <c r="L510" i="56"/>
  <c r="I510" i="56"/>
  <c r="G510" i="56"/>
  <c r="O510" i="56" s="1"/>
  <c r="F510" i="56"/>
  <c r="N510" i="56" s="1"/>
  <c r="E510" i="56"/>
  <c r="M510" i="56" s="1"/>
  <c r="D510" i="56"/>
  <c r="L509" i="56"/>
  <c r="I509" i="56"/>
  <c r="G509" i="56"/>
  <c r="O509" i="56" s="1"/>
  <c r="F509" i="56"/>
  <c r="N509" i="56" s="1"/>
  <c r="E509" i="56"/>
  <c r="M509" i="56" s="1"/>
  <c r="D509" i="56"/>
  <c r="L508" i="56"/>
  <c r="I508" i="56"/>
  <c r="G508" i="56"/>
  <c r="O508" i="56" s="1"/>
  <c r="F508" i="56"/>
  <c r="N508" i="56" s="1"/>
  <c r="E508" i="56"/>
  <c r="D508" i="56"/>
  <c r="L507" i="56"/>
  <c r="I507" i="56"/>
  <c r="G507" i="56"/>
  <c r="O507" i="56" s="1"/>
  <c r="F507" i="56"/>
  <c r="N507" i="56" s="1"/>
  <c r="E507" i="56"/>
  <c r="M507" i="56" s="1"/>
  <c r="D507" i="56"/>
  <c r="L506" i="56"/>
  <c r="I506" i="56"/>
  <c r="G506" i="56"/>
  <c r="O506" i="56" s="1"/>
  <c r="F506" i="56"/>
  <c r="N506" i="56" s="1"/>
  <c r="E506" i="56"/>
  <c r="D506" i="56"/>
  <c r="L505" i="56"/>
  <c r="I505" i="56"/>
  <c r="G505" i="56"/>
  <c r="F505" i="56"/>
  <c r="E505" i="56"/>
  <c r="D505" i="56"/>
  <c r="G504" i="56"/>
  <c r="F504" i="56"/>
  <c r="E504" i="56"/>
  <c r="O503" i="56"/>
  <c r="N503" i="56"/>
  <c r="M503" i="56"/>
  <c r="I503" i="56"/>
  <c r="H503" i="56"/>
  <c r="E503" i="56"/>
  <c r="D503" i="56"/>
  <c r="I502" i="56"/>
  <c r="D502" i="56"/>
  <c r="D500" i="56"/>
  <c r="L500" i="56" s="1"/>
  <c r="L499" i="56"/>
  <c r="I499" i="56"/>
  <c r="G499" i="56"/>
  <c r="O499" i="56" s="1"/>
  <c r="F499" i="56"/>
  <c r="N499" i="56" s="1"/>
  <c r="E499" i="56"/>
  <c r="M499" i="56" s="1"/>
  <c r="D499" i="56"/>
  <c r="L498" i="56"/>
  <c r="I498" i="56"/>
  <c r="G498" i="56"/>
  <c r="O498" i="56" s="1"/>
  <c r="F498" i="56"/>
  <c r="N498" i="56" s="1"/>
  <c r="E498" i="56"/>
  <c r="M498" i="56" s="1"/>
  <c r="D498" i="56"/>
  <c r="L497" i="56"/>
  <c r="I497" i="56"/>
  <c r="G497" i="56"/>
  <c r="O497" i="56" s="1"/>
  <c r="F497" i="56"/>
  <c r="N497" i="56" s="1"/>
  <c r="E497" i="56"/>
  <c r="M497" i="56" s="1"/>
  <c r="D497" i="56"/>
  <c r="L496" i="56"/>
  <c r="I496" i="56"/>
  <c r="G496" i="56"/>
  <c r="O496" i="56" s="1"/>
  <c r="F496" i="56"/>
  <c r="N496" i="56" s="1"/>
  <c r="E496" i="56"/>
  <c r="D496" i="56"/>
  <c r="L495" i="56"/>
  <c r="I495" i="56"/>
  <c r="G495" i="56"/>
  <c r="O495" i="56" s="1"/>
  <c r="F495" i="56"/>
  <c r="N495" i="56" s="1"/>
  <c r="E495" i="56"/>
  <c r="D495" i="56"/>
  <c r="L494" i="56"/>
  <c r="I494" i="56"/>
  <c r="G494" i="56"/>
  <c r="F494" i="56"/>
  <c r="E494" i="56"/>
  <c r="D494" i="56"/>
  <c r="G493" i="56"/>
  <c r="F493" i="56"/>
  <c r="E493" i="56"/>
  <c r="O492" i="56"/>
  <c r="N492" i="56"/>
  <c r="M492" i="56"/>
  <c r="I492" i="56"/>
  <c r="H492" i="56"/>
  <c r="E492" i="56"/>
  <c r="D492" i="56"/>
  <c r="I491" i="56"/>
  <c r="D491" i="56"/>
  <c r="D489" i="56"/>
  <c r="L489" i="56" s="1"/>
  <c r="L488" i="56"/>
  <c r="I488" i="56"/>
  <c r="G488" i="56"/>
  <c r="O488" i="56" s="1"/>
  <c r="F488" i="56"/>
  <c r="N488" i="56" s="1"/>
  <c r="E488" i="56"/>
  <c r="M488" i="56" s="1"/>
  <c r="D488" i="56"/>
  <c r="L487" i="56"/>
  <c r="I487" i="56"/>
  <c r="G487" i="56"/>
  <c r="O487" i="56" s="1"/>
  <c r="F487" i="56"/>
  <c r="N487" i="56" s="1"/>
  <c r="E487" i="56"/>
  <c r="D487" i="56"/>
  <c r="L486" i="56"/>
  <c r="I486" i="56"/>
  <c r="G486" i="56"/>
  <c r="O486" i="56" s="1"/>
  <c r="F486" i="56"/>
  <c r="N486" i="56" s="1"/>
  <c r="E486" i="56"/>
  <c r="M486" i="56" s="1"/>
  <c r="D486" i="56"/>
  <c r="L485" i="56"/>
  <c r="I485" i="56"/>
  <c r="G485" i="56"/>
  <c r="O485" i="56" s="1"/>
  <c r="F485" i="56"/>
  <c r="N485" i="56" s="1"/>
  <c r="E485" i="56"/>
  <c r="D485" i="56"/>
  <c r="L484" i="56"/>
  <c r="I484" i="56"/>
  <c r="G484" i="56"/>
  <c r="O484" i="56" s="1"/>
  <c r="F484" i="56"/>
  <c r="N484" i="56" s="1"/>
  <c r="E484" i="56"/>
  <c r="D484" i="56"/>
  <c r="L483" i="56"/>
  <c r="I483" i="56"/>
  <c r="G483" i="56"/>
  <c r="F483" i="56"/>
  <c r="E483" i="56"/>
  <c r="D483" i="56"/>
  <c r="G482" i="56"/>
  <c r="F482" i="56"/>
  <c r="E482" i="56"/>
  <c r="O481" i="56"/>
  <c r="N481" i="56"/>
  <c r="M481" i="56"/>
  <c r="I481" i="56"/>
  <c r="H481" i="56"/>
  <c r="E481" i="56"/>
  <c r="D481" i="56"/>
  <c r="I480" i="56"/>
  <c r="D480" i="56"/>
  <c r="D478" i="56"/>
  <c r="L478" i="56" s="1"/>
  <c r="L477" i="56"/>
  <c r="I477" i="56"/>
  <c r="G477" i="56"/>
  <c r="O477" i="56" s="1"/>
  <c r="F477" i="56"/>
  <c r="N477" i="56" s="1"/>
  <c r="E477" i="56"/>
  <c r="M477" i="56" s="1"/>
  <c r="D477" i="56"/>
  <c r="L476" i="56"/>
  <c r="I476" i="56"/>
  <c r="G476" i="56"/>
  <c r="O476" i="56" s="1"/>
  <c r="F476" i="56"/>
  <c r="N476" i="56" s="1"/>
  <c r="E476" i="56"/>
  <c r="D476" i="56"/>
  <c r="L475" i="56"/>
  <c r="I475" i="56"/>
  <c r="G475" i="56"/>
  <c r="O475" i="56" s="1"/>
  <c r="F475" i="56"/>
  <c r="N475" i="56" s="1"/>
  <c r="E475" i="56"/>
  <c r="M475" i="56" s="1"/>
  <c r="D475" i="56"/>
  <c r="L474" i="56"/>
  <c r="I474" i="56"/>
  <c r="G474" i="56"/>
  <c r="O474" i="56" s="1"/>
  <c r="F474" i="56"/>
  <c r="N474" i="56" s="1"/>
  <c r="E474" i="56"/>
  <c r="D474" i="56"/>
  <c r="L473" i="56"/>
  <c r="I473" i="56"/>
  <c r="G473" i="56"/>
  <c r="O473" i="56" s="1"/>
  <c r="F473" i="56"/>
  <c r="N473" i="56" s="1"/>
  <c r="E473" i="56"/>
  <c r="D473" i="56"/>
  <c r="L472" i="56"/>
  <c r="I472" i="56"/>
  <c r="G472" i="56"/>
  <c r="F472" i="56"/>
  <c r="N472" i="56" s="1"/>
  <c r="E472" i="56"/>
  <c r="D472" i="56"/>
  <c r="G471" i="56"/>
  <c r="F471" i="56"/>
  <c r="E471" i="56"/>
  <c r="O470" i="56"/>
  <c r="N470" i="56"/>
  <c r="M470" i="56"/>
  <c r="I470" i="56"/>
  <c r="H470" i="56"/>
  <c r="E470" i="56"/>
  <c r="D470" i="56"/>
  <c r="I469" i="56"/>
  <c r="D469" i="56"/>
  <c r="D467" i="56"/>
  <c r="L467" i="56" s="1"/>
  <c r="L466" i="56"/>
  <c r="I466" i="56"/>
  <c r="G466" i="56"/>
  <c r="O466" i="56" s="1"/>
  <c r="F466" i="56"/>
  <c r="N466" i="56" s="1"/>
  <c r="E466" i="56"/>
  <c r="D466" i="56"/>
  <c r="L465" i="56"/>
  <c r="I465" i="56"/>
  <c r="G465" i="56"/>
  <c r="O465" i="56" s="1"/>
  <c r="F465" i="56"/>
  <c r="N465" i="56" s="1"/>
  <c r="E465" i="56"/>
  <c r="D465" i="56"/>
  <c r="L464" i="56"/>
  <c r="I464" i="56"/>
  <c r="G464" i="56"/>
  <c r="O464" i="56" s="1"/>
  <c r="F464" i="56"/>
  <c r="N464" i="56" s="1"/>
  <c r="E464" i="56"/>
  <c r="M464" i="56" s="1"/>
  <c r="D464" i="56"/>
  <c r="L463" i="56"/>
  <c r="I463" i="56"/>
  <c r="G463" i="56"/>
  <c r="O463" i="56" s="1"/>
  <c r="F463" i="56"/>
  <c r="N463" i="56" s="1"/>
  <c r="E463" i="56"/>
  <c r="D463" i="56"/>
  <c r="L462" i="56"/>
  <c r="I462" i="56"/>
  <c r="G462" i="56"/>
  <c r="O462" i="56" s="1"/>
  <c r="F462" i="56"/>
  <c r="N462" i="56" s="1"/>
  <c r="E462" i="56"/>
  <c r="M462" i="56" s="1"/>
  <c r="D462" i="56"/>
  <c r="L461" i="56"/>
  <c r="I461" i="56"/>
  <c r="G461" i="56"/>
  <c r="O461" i="56" s="1"/>
  <c r="F461" i="56"/>
  <c r="E461" i="56"/>
  <c r="D461" i="56"/>
  <c r="G460" i="56"/>
  <c r="F460" i="56"/>
  <c r="E460" i="56"/>
  <c r="O459" i="56"/>
  <c r="N459" i="56"/>
  <c r="M459" i="56"/>
  <c r="I459" i="56"/>
  <c r="H459" i="56"/>
  <c r="E459" i="56"/>
  <c r="D459" i="56"/>
  <c r="I458" i="56"/>
  <c r="D458" i="56"/>
  <c r="D456" i="56"/>
  <c r="L456" i="56" s="1"/>
  <c r="L455" i="56"/>
  <c r="I455" i="56"/>
  <c r="G455" i="56"/>
  <c r="O455" i="56" s="1"/>
  <c r="F455" i="56"/>
  <c r="N455" i="56" s="1"/>
  <c r="E455" i="56"/>
  <c r="M455" i="56" s="1"/>
  <c r="D455" i="56"/>
  <c r="L454" i="56"/>
  <c r="I454" i="56"/>
  <c r="G454" i="56"/>
  <c r="O454" i="56" s="1"/>
  <c r="F454" i="56"/>
  <c r="N454" i="56" s="1"/>
  <c r="E454" i="56"/>
  <c r="M454" i="56" s="1"/>
  <c r="D454" i="56"/>
  <c r="L453" i="56"/>
  <c r="I453" i="56"/>
  <c r="G453" i="56"/>
  <c r="O453" i="56" s="1"/>
  <c r="F453" i="56"/>
  <c r="N453" i="56" s="1"/>
  <c r="E453" i="56"/>
  <c r="M453" i="56" s="1"/>
  <c r="D453" i="56"/>
  <c r="L452" i="56"/>
  <c r="I452" i="56"/>
  <c r="G452" i="56"/>
  <c r="O452" i="56" s="1"/>
  <c r="F452" i="56"/>
  <c r="N452" i="56" s="1"/>
  <c r="E452" i="56"/>
  <c r="D452" i="56"/>
  <c r="L451" i="56"/>
  <c r="I451" i="56"/>
  <c r="G451" i="56"/>
  <c r="O451" i="56" s="1"/>
  <c r="F451" i="56"/>
  <c r="E451" i="56"/>
  <c r="D451" i="56"/>
  <c r="L450" i="56"/>
  <c r="I450" i="56"/>
  <c r="G450" i="56"/>
  <c r="F450" i="56"/>
  <c r="N450" i="56" s="1"/>
  <c r="E450" i="56"/>
  <c r="D450" i="56"/>
  <c r="G449" i="56"/>
  <c r="F449" i="56"/>
  <c r="E449" i="56"/>
  <c r="O448" i="56"/>
  <c r="N448" i="56"/>
  <c r="M448" i="56"/>
  <c r="I448" i="56"/>
  <c r="H448" i="56"/>
  <c r="E448" i="56"/>
  <c r="D448" i="56"/>
  <c r="I447" i="56"/>
  <c r="D447" i="56"/>
  <c r="D445" i="56"/>
  <c r="L445" i="56" s="1"/>
  <c r="L444" i="56"/>
  <c r="I444" i="56"/>
  <c r="G444" i="56"/>
  <c r="O444" i="56" s="1"/>
  <c r="F444" i="56"/>
  <c r="N444" i="56" s="1"/>
  <c r="E444" i="56"/>
  <c r="M444" i="56" s="1"/>
  <c r="D444" i="56"/>
  <c r="L443" i="56"/>
  <c r="I443" i="56"/>
  <c r="G443" i="56"/>
  <c r="O443" i="56" s="1"/>
  <c r="F443" i="56"/>
  <c r="N443" i="56" s="1"/>
  <c r="E443" i="56"/>
  <c r="D443" i="56"/>
  <c r="L442" i="56"/>
  <c r="I442" i="56"/>
  <c r="G442" i="56"/>
  <c r="O442" i="56" s="1"/>
  <c r="F442" i="56"/>
  <c r="N442" i="56" s="1"/>
  <c r="E442" i="56"/>
  <c r="D442" i="56"/>
  <c r="L441" i="56"/>
  <c r="I441" i="56"/>
  <c r="G441" i="56"/>
  <c r="O441" i="56" s="1"/>
  <c r="F441" i="56"/>
  <c r="N441" i="56" s="1"/>
  <c r="E441" i="56"/>
  <c r="M441" i="56" s="1"/>
  <c r="D441" i="56"/>
  <c r="L440" i="56"/>
  <c r="I440" i="56"/>
  <c r="G440" i="56"/>
  <c r="O440" i="56" s="1"/>
  <c r="F440" i="56"/>
  <c r="N440" i="56" s="1"/>
  <c r="E440" i="56"/>
  <c r="D440" i="56"/>
  <c r="L439" i="56"/>
  <c r="I439" i="56"/>
  <c r="G439" i="56"/>
  <c r="F439" i="56"/>
  <c r="N439" i="56" s="1"/>
  <c r="E439" i="56"/>
  <c r="D439" i="56"/>
  <c r="G438" i="56"/>
  <c r="F438" i="56"/>
  <c r="E438" i="56"/>
  <c r="O437" i="56"/>
  <c r="N437" i="56"/>
  <c r="M437" i="56"/>
  <c r="I437" i="56"/>
  <c r="H437" i="56"/>
  <c r="E437" i="56"/>
  <c r="D437" i="56"/>
  <c r="I436" i="56"/>
  <c r="D436" i="56"/>
  <c r="D434" i="56"/>
  <c r="L434" i="56" s="1"/>
  <c r="L433" i="56"/>
  <c r="I433" i="56"/>
  <c r="G433" i="56"/>
  <c r="O433" i="56" s="1"/>
  <c r="F433" i="56"/>
  <c r="N433" i="56" s="1"/>
  <c r="E433" i="56"/>
  <c r="M433" i="56" s="1"/>
  <c r="D433" i="56"/>
  <c r="L432" i="56"/>
  <c r="I432" i="56"/>
  <c r="G432" i="56"/>
  <c r="O432" i="56" s="1"/>
  <c r="F432" i="56"/>
  <c r="N432" i="56" s="1"/>
  <c r="E432" i="56"/>
  <c r="D432" i="56"/>
  <c r="L431" i="56"/>
  <c r="I431" i="56"/>
  <c r="G431" i="56"/>
  <c r="O431" i="56" s="1"/>
  <c r="F431" i="56"/>
  <c r="N431" i="56" s="1"/>
  <c r="E431" i="56"/>
  <c r="M431" i="56" s="1"/>
  <c r="D431" i="56"/>
  <c r="L430" i="56"/>
  <c r="I430" i="56"/>
  <c r="G430" i="56"/>
  <c r="O430" i="56" s="1"/>
  <c r="F430" i="56"/>
  <c r="N430" i="56" s="1"/>
  <c r="E430" i="56"/>
  <c r="D430" i="56"/>
  <c r="L429" i="56"/>
  <c r="I429" i="56"/>
  <c r="G429" i="56"/>
  <c r="O429" i="56" s="1"/>
  <c r="F429" i="56"/>
  <c r="N429" i="56" s="1"/>
  <c r="E429" i="56"/>
  <c r="D429" i="56"/>
  <c r="L428" i="56"/>
  <c r="I428" i="56"/>
  <c r="G428" i="56"/>
  <c r="F428" i="56"/>
  <c r="E428" i="56"/>
  <c r="D428" i="56"/>
  <c r="G427" i="56"/>
  <c r="F427" i="56"/>
  <c r="E427" i="56"/>
  <c r="O426" i="56"/>
  <c r="N426" i="56"/>
  <c r="M426" i="56"/>
  <c r="I426" i="56"/>
  <c r="H426" i="56"/>
  <c r="E426" i="56"/>
  <c r="D426" i="56"/>
  <c r="I425" i="56"/>
  <c r="D425" i="56"/>
  <c r="D423" i="56"/>
  <c r="L423" i="56" s="1"/>
  <c r="L422" i="56"/>
  <c r="I422" i="56"/>
  <c r="G422" i="56"/>
  <c r="O422" i="56" s="1"/>
  <c r="F422" i="56"/>
  <c r="N422" i="56" s="1"/>
  <c r="E422" i="56"/>
  <c r="D422" i="56"/>
  <c r="L421" i="56"/>
  <c r="I421" i="56"/>
  <c r="G421" i="56"/>
  <c r="O421" i="56" s="1"/>
  <c r="F421" i="56"/>
  <c r="N421" i="56" s="1"/>
  <c r="E421" i="56"/>
  <c r="D421" i="56"/>
  <c r="L420" i="56"/>
  <c r="I420" i="56"/>
  <c r="G420" i="56"/>
  <c r="O420" i="56" s="1"/>
  <c r="F420" i="56"/>
  <c r="N420" i="56" s="1"/>
  <c r="E420" i="56"/>
  <c r="M420" i="56" s="1"/>
  <c r="D420" i="56"/>
  <c r="L419" i="56"/>
  <c r="I419" i="56"/>
  <c r="G419" i="56"/>
  <c r="O419" i="56" s="1"/>
  <c r="F419" i="56"/>
  <c r="N419" i="56" s="1"/>
  <c r="E419" i="56"/>
  <c r="D419" i="56"/>
  <c r="L418" i="56"/>
  <c r="I418" i="56"/>
  <c r="G418" i="56"/>
  <c r="O418" i="56" s="1"/>
  <c r="F418" i="56"/>
  <c r="N418" i="56" s="1"/>
  <c r="E418" i="56"/>
  <c r="M418" i="56" s="1"/>
  <c r="D418" i="56"/>
  <c r="L417" i="56"/>
  <c r="I417" i="56"/>
  <c r="G417" i="56"/>
  <c r="O417" i="56" s="1"/>
  <c r="F417" i="56"/>
  <c r="E417" i="56"/>
  <c r="D417" i="56"/>
  <c r="G416" i="56"/>
  <c r="F416" i="56"/>
  <c r="E416" i="56"/>
  <c r="O415" i="56"/>
  <c r="N415" i="56"/>
  <c r="M415" i="56"/>
  <c r="I415" i="56"/>
  <c r="H415" i="56"/>
  <c r="E415" i="56"/>
  <c r="D415" i="56"/>
  <c r="I414" i="56"/>
  <c r="D414" i="56"/>
  <c r="D412" i="56"/>
  <c r="L412" i="56" s="1"/>
  <c r="L411" i="56"/>
  <c r="I411" i="56"/>
  <c r="G411" i="56"/>
  <c r="O411" i="56" s="1"/>
  <c r="F411" i="56"/>
  <c r="E411" i="56"/>
  <c r="M411" i="56" s="1"/>
  <c r="D411" i="56"/>
  <c r="L410" i="56"/>
  <c r="I410" i="56"/>
  <c r="G410" i="56"/>
  <c r="O410" i="56" s="1"/>
  <c r="F410" i="56"/>
  <c r="N410" i="56" s="1"/>
  <c r="E410" i="56"/>
  <c r="M410" i="56" s="1"/>
  <c r="D410" i="56"/>
  <c r="L409" i="56"/>
  <c r="I409" i="56"/>
  <c r="G409" i="56"/>
  <c r="O409" i="56" s="1"/>
  <c r="F409" i="56"/>
  <c r="N409" i="56" s="1"/>
  <c r="E409" i="56"/>
  <c r="D409" i="56"/>
  <c r="L408" i="56"/>
  <c r="I408" i="56"/>
  <c r="G408" i="56"/>
  <c r="O408" i="56" s="1"/>
  <c r="F408" i="56"/>
  <c r="N408" i="56" s="1"/>
  <c r="E408" i="56"/>
  <c r="D408" i="56"/>
  <c r="L407" i="56"/>
  <c r="I407" i="56"/>
  <c r="G407" i="56"/>
  <c r="O407" i="56" s="1"/>
  <c r="F407" i="56"/>
  <c r="E407" i="56"/>
  <c r="M407" i="56" s="1"/>
  <c r="D407" i="56"/>
  <c r="L406" i="56"/>
  <c r="I406" i="56"/>
  <c r="G406" i="56"/>
  <c r="F406" i="56"/>
  <c r="N406" i="56" s="1"/>
  <c r="E406" i="56"/>
  <c r="D406" i="56"/>
  <c r="G405" i="56"/>
  <c r="F405" i="56"/>
  <c r="E405" i="56"/>
  <c r="O404" i="56"/>
  <c r="N404" i="56"/>
  <c r="M404" i="56"/>
  <c r="I404" i="56"/>
  <c r="H404" i="56"/>
  <c r="E404" i="56"/>
  <c r="D404" i="56"/>
  <c r="I403" i="56"/>
  <c r="D403" i="56"/>
  <c r="D401" i="56"/>
  <c r="L401" i="56" s="1"/>
  <c r="L400" i="56"/>
  <c r="I400" i="56"/>
  <c r="G400" i="56"/>
  <c r="O400" i="56" s="1"/>
  <c r="F400" i="56"/>
  <c r="N400" i="56" s="1"/>
  <c r="E400" i="56"/>
  <c r="M400" i="56" s="1"/>
  <c r="D400" i="56"/>
  <c r="L399" i="56"/>
  <c r="I399" i="56"/>
  <c r="G399" i="56"/>
  <c r="O399" i="56" s="1"/>
  <c r="F399" i="56"/>
  <c r="N399" i="56" s="1"/>
  <c r="E399" i="56"/>
  <c r="M399" i="56" s="1"/>
  <c r="D399" i="56"/>
  <c r="L398" i="56"/>
  <c r="I398" i="56"/>
  <c r="G398" i="56"/>
  <c r="O398" i="56" s="1"/>
  <c r="F398" i="56"/>
  <c r="N398" i="56" s="1"/>
  <c r="E398" i="56"/>
  <c r="D398" i="56"/>
  <c r="L397" i="56"/>
  <c r="I397" i="56"/>
  <c r="G397" i="56"/>
  <c r="O397" i="56" s="1"/>
  <c r="F397" i="56"/>
  <c r="N397" i="56" s="1"/>
  <c r="E397" i="56"/>
  <c r="M397" i="56" s="1"/>
  <c r="D397" i="56"/>
  <c r="L396" i="56"/>
  <c r="I396" i="56"/>
  <c r="G396" i="56"/>
  <c r="O396" i="56" s="1"/>
  <c r="F396" i="56"/>
  <c r="N396" i="56" s="1"/>
  <c r="E396" i="56"/>
  <c r="D396" i="56"/>
  <c r="L395" i="56"/>
  <c r="I395" i="56"/>
  <c r="G395" i="56"/>
  <c r="F395" i="56"/>
  <c r="E395" i="56"/>
  <c r="D395" i="56"/>
  <c r="G394" i="56"/>
  <c r="F394" i="56"/>
  <c r="E394" i="56"/>
  <c r="O393" i="56"/>
  <c r="N393" i="56"/>
  <c r="M393" i="56"/>
  <c r="I393" i="56"/>
  <c r="H393" i="56"/>
  <c r="E393" i="56"/>
  <c r="D393" i="56"/>
  <c r="I392" i="56"/>
  <c r="D392" i="56"/>
  <c r="D390" i="56"/>
  <c r="L390" i="56" s="1"/>
  <c r="L389" i="56"/>
  <c r="I389" i="56"/>
  <c r="G389" i="56"/>
  <c r="O389" i="56" s="1"/>
  <c r="F389" i="56"/>
  <c r="N389" i="56" s="1"/>
  <c r="E389" i="56"/>
  <c r="M389" i="56" s="1"/>
  <c r="D389" i="56"/>
  <c r="L388" i="56"/>
  <c r="I388" i="56"/>
  <c r="G388" i="56"/>
  <c r="O388" i="56" s="1"/>
  <c r="F388" i="56"/>
  <c r="N388" i="56" s="1"/>
  <c r="E388" i="56"/>
  <c r="M388" i="56" s="1"/>
  <c r="D388" i="56"/>
  <c r="L387" i="56"/>
  <c r="I387" i="56"/>
  <c r="G387" i="56"/>
  <c r="O387" i="56" s="1"/>
  <c r="F387" i="56"/>
  <c r="N387" i="56" s="1"/>
  <c r="E387" i="56"/>
  <c r="M387" i="56" s="1"/>
  <c r="D387" i="56"/>
  <c r="L386" i="56"/>
  <c r="I386" i="56"/>
  <c r="G386" i="56"/>
  <c r="O386" i="56" s="1"/>
  <c r="F386" i="56"/>
  <c r="N386" i="56" s="1"/>
  <c r="E386" i="56"/>
  <c r="M386" i="56" s="1"/>
  <c r="D386" i="56"/>
  <c r="L385" i="56"/>
  <c r="I385" i="56"/>
  <c r="G385" i="56"/>
  <c r="O385" i="56" s="1"/>
  <c r="F385" i="56"/>
  <c r="N385" i="56" s="1"/>
  <c r="E385" i="56"/>
  <c r="D385" i="56"/>
  <c r="L384" i="56"/>
  <c r="I384" i="56"/>
  <c r="G384" i="56"/>
  <c r="F384" i="56"/>
  <c r="E384" i="56"/>
  <c r="D384" i="56"/>
  <c r="G383" i="56"/>
  <c r="F383" i="56"/>
  <c r="E383" i="56"/>
  <c r="O382" i="56"/>
  <c r="N382" i="56"/>
  <c r="M382" i="56"/>
  <c r="I382" i="56"/>
  <c r="H382" i="56"/>
  <c r="E382" i="56"/>
  <c r="D382" i="56"/>
  <c r="I381" i="56"/>
  <c r="D381" i="56"/>
  <c r="D379" i="56"/>
  <c r="L379" i="56" s="1"/>
  <c r="L378" i="56"/>
  <c r="I378" i="56"/>
  <c r="G378" i="56"/>
  <c r="O378" i="56" s="1"/>
  <c r="F378" i="56"/>
  <c r="N378" i="56" s="1"/>
  <c r="E378" i="56"/>
  <c r="M378" i="56" s="1"/>
  <c r="D378" i="56"/>
  <c r="L377" i="56"/>
  <c r="I377" i="56"/>
  <c r="G377" i="56"/>
  <c r="O377" i="56" s="1"/>
  <c r="F377" i="56"/>
  <c r="N377" i="56" s="1"/>
  <c r="E377" i="56"/>
  <c r="D377" i="56"/>
  <c r="L376" i="56"/>
  <c r="I376" i="56"/>
  <c r="G376" i="56"/>
  <c r="O376" i="56" s="1"/>
  <c r="F376" i="56"/>
  <c r="N376" i="56" s="1"/>
  <c r="E376" i="56"/>
  <c r="M376" i="56" s="1"/>
  <c r="D376" i="56"/>
  <c r="L375" i="56"/>
  <c r="I375" i="56"/>
  <c r="G375" i="56"/>
  <c r="O375" i="56" s="1"/>
  <c r="F375" i="56"/>
  <c r="N375" i="56" s="1"/>
  <c r="E375" i="56"/>
  <c r="D375" i="56"/>
  <c r="L374" i="56"/>
  <c r="I374" i="56"/>
  <c r="G374" i="56"/>
  <c r="O374" i="56" s="1"/>
  <c r="F374" i="56"/>
  <c r="N374" i="56" s="1"/>
  <c r="E374" i="56"/>
  <c r="M374" i="56" s="1"/>
  <c r="D374" i="56"/>
  <c r="L373" i="56"/>
  <c r="I373" i="56"/>
  <c r="G373" i="56"/>
  <c r="F373" i="56"/>
  <c r="E373" i="56"/>
  <c r="D373" i="56"/>
  <c r="G372" i="56"/>
  <c r="F372" i="56"/>
  <c r="E372" i="56"/>
  <c r="O371" i="56"/>
  <c r="N371" i="56"/>
  <c r="M371" i="56"/>
  <c r="I371" i="56"/>
  <c r="H371" i="56"/>
  <c r="E371" i="56"/>
  <c r="D371" i="56"/>
  <c r="I370" i="56"/>
  <c r="D370" i="56"/>
  <c r="D368" i="56"/>
  <c r="L368" i="56" s="1"/>
  <c r="L367" i="56"/>
  <c r="I367" i="56"/>
  <c r="G367" i="56"/>
  <c r="O367" i="56" s="1"/>
  <c r="F367" i="56"/>
  <c r="N367" i="56" s="1"/>
  <c r="E367" i="56"/>
  <c r="M367" i="56" s="1"/>
  <c r="D367" i="56"/>
  <c r="L366" i="56"/>
  <c r="I366" i="56"/>
  <c r="G366" i="56"/>
  <c r="O366" i="56" s="1"/>
  <c r="F366" i="56"/>
  <c r="N366" i="56" s="1"/>
  <c r="E366" i="56"/>
  <c r="M366" i="56" s="1"/>
  <c r="D366" i="56"/>
  <c r="L365" i="56"/>
  <c r="I365" i="56"/>
  <c r="G365" i="56"/>
  <c r="O365" i="56" s="1"/>
  <c r="F365" i="56"/>
  <c r="N365" i="56" s="1"/>
  <c r="E365" i="56"/>
  <c r="M365" i="56" s="1"/>
  <c r="D365" i="56"/>
  <c r="L364" i="56"/>
  <c r="I364" i="56"/>
  <c r="G364" i="56"/>
  <c r="O364" i="56" s="1"/>
  <c r="F364" i="56"/>
  <c r="N364" i="56" s="1"/>
  <c r="E364" i="56"/>
  <c r="D364" i="56"/>
  <c r="L363" i="56"/>
  <c r="I363" i="56"/>
  <c r="G363" i="56"/>
  <c r="O363" i="56" s="1"/>
  <c r="F363" i="56"/>
  <c r="E363" i="56"/>
  <c r="M363" i="56" s="1"/>
  <c r="D363" i="56"/>
  <c r="L362" i="56"/>
  <c r="I362" i="56"/>
  <c r="G362" i="56"/>
  <c r="F362" i="56"/>
  <c r="N362" i="56" s="1"/>
  <c r="E362" i="56"/>
  <c r="D362" i="56"/>
  <c r="G361" i="56"/>
  <c r="F361" i="56"/>
  <c r="E361" i="56"/>
  <c r="O360" i="56"/>
  <c r="N360" i="56"/>
  <c r="M360" i="56"/>
  <c r="I360" i="56"/>
  <c r="H360" i="56"/>
  <c r="E360" i="56"/>
  <c r="D360" i="56"/>
  <c r="I359" i="56"/>
  <c r="D359" i="56"/>
  <c r="D357" i="56"/>
  <c r="L357" i="56" s="1"/>
  <c r="L356" i="56"/>
  <c r="I356" i="56"/>
  <c r="G356" i="56"/>
  <c r="O356" i="56" s="1"/>
  <c r="F356" i="56"/>
  <c r="N356" i="56" s="1"/>
  <c r="E356" i="56"/>
  <c r="D356" i="56"/>
  <c r="L355" i="56"/>
  <c r="I355" i="56"/>
  <c r="G355" i="56"/>
  <c r="O355" i="56" s="1"/>
  <c r="F355" i="56"/>
  <c r="N355" i="56" s="1"/>
  <c r="E355" i="56"/>
  <c r="M355" i="56" s="1"/>
  <c r="D355" i="56"/>
  <c r="L354" i="56"/>
  <c r="I354" i="56"/>
  <c r="G354" i="56"/>
  <c r="O354" i="56" s="1"/>
  <c r="F354" i="56"/>
  <c r="N354" i="56" s="1"/>
  <c r="E354" i="56"/>
  <c r="D354" i="56"/>
  <c r="L353" i="56"/>
  <c r="I353" i="56"/>
  <c r="G353" i="56"/>
  <c r="F353" i="56"/>
  <c r="N353" i="56" s="1"/>
  <c r="E353" i="56"/>
  <c r="M353" i="56" s="1"/>
  <c r="D353" i="56"/>
  <c r="L352" i="56"/>
  <c r="I352" i="56"/>
  <c r="G352" i="56"/>
  <c r="O352" i="56" s="1"/>
  <c r="F352" i="56"/>
  <c r="N352" i="56" s="1"/>
  <c r="E352" i="56"/>
  <c r="D352" i="56"/>
  <c r="L351" i="56"/>
  <c r="I351" i="56"/>
  <c r="G351" i="56"/>
  <c r="F351" i="56"/>
  <c r="E351" i="56"/>
  <c r="M351" i="56" s="1"/>
  <c r="D351" i="56"/>
  <c r="G350" i="56"/>
  <c r="F350" i="56"/>
  <c r="E350" i="56"/>
  <c r="O349" i="56"/>
  <c r="N349" i="56"/>
  <c r="M349" i="56"/>
  <c r="I349" i="56"/>
  <c r="H349" i="56"/>
  <c r="E349" i="56"/>
  <c r="D349" i="56"/>
  <c r="I348" i="56"/>
  <c r="D348" i="56"/>
  <c r="D346" i="56"/>
  <c r="L346" i="56" s="1"/>
  <c r="L345" i="56"/>
  <c r="I345" i="56"/>
  <c r="G345" i="56"/>
  <c r="O345" i="56" s="1"/>
  <c r="F345" i="56"/>
  <c r="N345" i="56" s="1"/>
  <c r="E345" i="56"/>
  <c r="M345" i="56" s="1"/>
  <c r="D345" i="56"/>
  <c r="L344" i="56"/>
  <c r="I344" i="56"/>
  <c r="G344" i="56"/>
  <c r="O344" i="56" s="1"/>
  <c r="F344" i="56"/>
  <c r="N344" i="56" s="1"/>
  <c r="E344" i="56"/>
  <c r="M344" i="56" s="1"/>
  <c r="D344" i="56"/>
  <c r="L343" i="56"/>
  <c r="I343" i="56"/>
  <c r="G343" i="56"/>
  <c r="O343" i="56" s="1"/>
  <c r="F343" i="56"/>
  <c r="N343" i="56" s="1"/>
  <c r="E343" i="56"/>
  <c r="M343" i="56" s="1"/>
  <c r="D343" i="56"/>
  <c r="L342" i="56"/>
  <c r="I342" i="56"/>
  <c r="G342" i="56"/>
  <c r="O342" i="56" s="1"/>
  <c r="F342" i="56"/>
  <c r="N342" i="56" s="1"/>
  <c r="E342" i="56"/>
  <c r="M342" i="56" s="1"/>
  <c r="D342" i="56"/>
  <c r="L341" i="56"/>
  <c r="I341" i="56"/>
  <c r="G341" i="56"/>
  <c r="O341" i="56" s="1"/>
  <c r="F341" i="56"/>
  <c r="N341" i="56" s="1"/>
  <c r="E341" i="56"/>
  <c r="D341" i="56"/>
  <c r="L340" i="56"/>
  <c r="I340" i="56"/>
  <c r="G340" i="56"/>
  <c r="F340" i="56"/>
  <c r="E340" i="56"/>
  <c r="D340" i="56"/>
  <c r="G339" i="56"/>
  <c r="F339" i="56"/>
  <c r="E339" i="56"/>
  <c r="O338" i="56"/>
  <c r="N338" i="56"/>
  <c r="M338" i="56"/>
  <c r="I338" i="56"/>
  <c r="H338" i="56"/>
  <c r="E338" i="56"/>
  <c r="D338" i="56"/>
  <c r="I337" i="56"/>
  <c r="D337" i="56"/>
  <c r="D335" i="56"/>
  <c r="L335" i="56" s="1"/>
  <c r="L334" i="56"/>
  <c r="I334" i="56"/>
  <c r="G334" i="56"/>
  <c r="O334" i="56" s="1"/>
  <c r="F334" i="56"/>
  <c r="N334" i="56" s="1"/>
  <c r="E334" i="56"/>
  <c r="M334" i="56" s="1"/>
  <c r="D334" i="56"/>
  <c r="L333" i="56"/>
  <c r="I333" i="56"/>
  <c r="G333" i="56"/>
  <c r="O333" i="56" s="1"/>
  <c r="F333" i="56"/>
  <c r="N333" i="56" s="1"/>
  <c r="E333" i="56"/>
  <c r="D333" i="56"/>
  <c r="L332" i="56"/>
  <c r="I332" i="56"/>
  <c r="G332" i="56"/>
  <c r="O332" i="56" s="1"/>
  <c r="F332" i="56"/>
  <c r="N332" i="56" s="1"/>
  <c r="E332" i="56"/>
  <c r="M332" i="56" s="1"/>
  <c r="D332" i="56"/>
  <c r="L331" i="56"/>
  <c r="I331" i="56"/>
  <c r="G331" i="56"/>
  <c r="O331" i="56" s="1"/>
  <c r="F331" i="56"/>
  <c r="N331" i="56" s="1"/>
  <c r="E331" i="56"/>
  <c r="D331" i="56"/>
  <c r="L330" i="56"/>
  <c r="I330" i="56"/>
  <c r="G330" i="56"/>
  <c r="O330" i="56" s="1"/>
  <c r="F330" i="56"/>
  <c r="N330" i="56" s="1"/>
  <c r="E330" i="56"/>
  <c r="M330" i="56" s="1"/>
  <c r="D330" i="56"/>
  <c r="L329" i="56"/>
  <c r="I329" i="56"/>
  <c r="G329" i="56"/>
  <c r="O329" i="56" s="1"/>
  <c r="F329" i="56"/>
  <c r="E329" i="56"/>
  <c r="D329" i="56"/>
  <c r="G328" i="56"/>
  <c r="F328" i="56"/>
  <c r="E328" i="56"/>
  <c r="O327" i="56"/>
  <c r="N327" i="56"/>
  <c r="M327" i="56"/>
  <c r="I327" i="56"/>
  <c r="H327" i="56"/>
  <c r="E327" i="56"/>
  <c r="D327" i="56"/>
  <c r="I326" i="56"/>
  <c r="D326" i="56"/>
  <c r="D324" i="56"/>
  <c r="L324" i="56" s="1"/>
  <c r="L323" i="56"/>
  <c r="I323" i="56"/>
  <c r="G323" i="56"/>
  <c r="O323" i="56" s="1"/>
  <c r="F323" i="56"/>
  <c r="N323" i="56" s="1"/>
  <c r="E323" i="56"/>
  <c r="M323" i="56" s="1"/>
  <c r="D323" i="56"/>
  <c r="L322" i="56"/>
  <c r="I322" i="56"/>
  <c r="G322" i="56"/>
  <c r="O322" i="56" s="1"/>
  <c r="F322" i="56"/>
  <c r="N322" i="56" s="1"/>
  <c r="E322" i="56"/>
  <c r="M322" i="56" s="1"/>
  <c r="D322" i="56"/>
  <c r="L321" i="56"/>
  <c r="I321" i="56"/>
  <c r="G321" i="56"/>
  <c r="O321" i="56" s="1"/>
  <c r="F321" i="56"/>
  <c r="N321" i="56" s="1"/>
  <c r="E321" i="56"/>
  <c r="M321" i="56" s="1"/>
  <c r="D321" i="56"/>
  <c r="L320" i="56"/>
  <c r="I320" i="56"/>
  <c r="G320" i="56"/>
  <c r="O320" i="56" s="1"/>
  <c r="F320" i="56"/>
  <c r="N320" i="56" s="1"/>
  <c r="E320" i="56"/>
  <c r="D320" i="56"/>
  <c r="L319" i="56"/>
  <c r="I319" i="56"/>
  <c r="G319" i="56"/>
  <c r="O319" i="56" s="1"/>
  <c r="F319" i="56"/>
  <c r="E319" i="56"/>
  <c r="M319" i="56" s="1"/>
  <c r="D319" i="56"/>
  <c r="L318" i="56"/>
  <c r="I318" i="56"/>
  <c r="G318" i="56"/>
  <c r="F318" i="56"/>
  <c r="N318" i="56" s="1"/>
  <c r="E318" i="56"/>
  <c r="D318" i="56"/>
  <c r="G317" i="56"/>
  <c r="F317" i="56"/>
  <c r="E317" i="56"/>
  <c r="O316" i="56"/>
  <c r="N316" i="56"/>
  <c r="M316" i="56"/>
  <c r="I316" i="56"/>
  <c r="H316" i="56"/>
  <c r="E316" i="56"/>
  <c r="D316" i="56"/>
  <c r="I315" i="56"/>
  <c r="D315" i="56"/>
  <c r="D313" i="56"/>
  <c r="L313" i="56" s="1"/>
  <c r="L312" i="56"/>
  <c r="I312" i="56"/>
  <c r="G312" i="56"/>
  <c r="O312" i="56" s="1"/>
  <c r="F312" i="56"/>
  <c r="N312" i="56" s="1"/>
  <c r="E312" i="56"/>
  <c r="M312" i="56" s="1"/>
  <c r="D312" i="56"/>
  <c r="L311" i="56"/>
  <c r="I311" i="56"/>
  <c r="G311" i="56"/>
  <c r="O311" i="56" s="1"/>
  <c r="F311" i="56"/>
  <c r="N311" i="56" s="1"/>
  <c r="E311" i="56"/>
  <c r="M311" i="56" s="1"/>
  <c r="D311" i="56"/>
  <c r="L310" i="56"/>
  <c r="I310" i="56"/>
  <c r="G310" i="56"/>
  <c r="O310" i="56" s="1"/>
  <c r="F310" i="56"/>
  <c r="N310" i="56" s="1"/>
  <c r="E310" i="56"/>
  <c r="D310" i="56"/>
  <c r="L309" i="56"/>
  <c r="I309" i="56"/>
  <c r="G309" i="56"/>
  <c r="O309" i="56" s="1"/>
  <c r="F309" i="56"/>
  <c r="N309" i="56" s="1"/>
  <c r="E309" i="56"/>
  <c r="M309" i="56" s="1"/>
  <c r="D309" i="56"/>
  <c r="L308" i="56"/>
  <c r="I308" i="56"/>
  <c r="G308" i="56"/>
  <c r="O308" i="56" s="1"/>
  <c r="F308" i="56"/>
  <c r="N308" i="56" s="1"/>
  <c r="E308" i="56"/>
  <c r="D308" i="56"/>
  <c r="L307" i="56"/>
  <c r="I307" i="56"/>
  <c r="G307" i="56"/>
  <c r="F307" i="56"/>
  <c r="E307" i="56"/>
  <c r="D307" i="56"/>
  <c r="G306" i="56"/>
  <c r="F306" i="56"/>
  <c r="E306" i="56"/>
  <c r="O305" i="56"/>
  <c r="N305" i="56"/>
  <c r="M305" i="56"/>
  <c r="I305" i="56"/>
  <c r="H305" i="56"/>
  <c r="E305" i="56"/>
  <c r="D305" i="56"/>
  <c r="I304" i="56"/>
  <c r="D304" i="56"/>
  <c r="D302" i="56"/>
  <c r="L302" i="56" s="1"/>
  <c r="L301" i="56"/>
  <c r="I301" i="56"/>
  <c r="G301" i="56"/>
  <c r="O301" i="56" s="1"/>
  <c r="F301" i="56"/>
  <c r="N301" i="56" s="1"/>
  <c r="E301" i="56"/>
  <c r="M301" i="56" s="1"/>
  <c r="D301" i="56"/>
  <c r="L300" i="56"/>
  <c r="I300" i="56"/>
  <c r="G300" i="56"/>
  <c r="O300" i="56" s="1"/>
  <c r="F300" i="56"/>
  <c r="N300" i="56" s="1"/>
  <c r="E300" i="56"/>
  <c r="M300" i="56" s="1"/>
  <c r="D300" i="56"/>
  <c r="L299" i="56"/>
  <c r="I299" i="56"/>
  <c r="G299" i="56"/>
  <c r="O299" i="56" s="1"/>
  <c r="F299" i="56"/>
  <c r="N299" i="56" s="1"/>
  <c r="E299" i="56"/>
  <c r="M299" i="56" s="1"/>
  <c r="D299" i="56"/>
  <c r="L298" i="56"/>
  <c r="I298" i="56"/>
  <c r="G298" i="56"/>
  <c r="O298" i="56" s="1"/>
  <c r="F298" i="56"/>
  <c r="N298" i="56" s="1"/>
  <c r="E298" i="56"/>
  <c r="M298" i="56" s="1"/>
  <c r="D298" i="56"/>
  <c r="L297" i="56"/>
  <c r="I297" i="56"/>
  <c r="G297" i="56"/>
  <c r="O297" i="56" s="1"/>
  <c r="F297" i="56"/>
  <c r="N297" i="56" s="1"/>
  <c r="E297" i="56"/>
  <c r="M297" i="56" s="1"/>
  <c r="D297" i="56"/>
  <c r="L296" i="56"/>
  <c r="I296" i="56"/>
  <c r="G296" i="56"/>
  <c r="O296" i="56" s="1"/>
  <c r="F296" i="56"/>
  <c r="E296" i="56"/>
  <c r="D296" i="56"/>
  <c r="G295" i="56"/>
  <c r="F295" i="56"/>
  <c r="E295" i="56"/>
  <c r="O294" i="56"/>
  <c r="N294" i="56"/>
  <c r="M294" i="56"/>
  <c r="I294" i="56"/>
  <c r="H294" i="56"/>
  <c r="E294" i="56"/>
  <c r="D294" i="56"/>
  <c r="I293" i="56"/>
  <c r="D293" i="56"/>
  <c r="D291" i="56"/>
  <c r="L291" i="56" s="1"/>
  <c r="L290" i="56"/>
  <c r="I290" i="56"/>
  <c r="G290" i="56"/>
  <c r="O290" i="56" s="1"/>
  <c r="F290" i="56"/>
  <c r="N290" i="56" s="1"/>
  <c r="E290" i="56"/>
  <c r="M290" i="56" s="1"/>
  <c r="D290" i="56"/>
  <c r="L289" i="56"/>
  <c r="I289" i="56"/>
  <c r="G289" i="56"/>
  <c r="O289" i="56" s="1"/>
  <c r="F289" i="56"/>
  <c r="E289" i="56"/>
  <c r="M289" i="56" s="1"/>
  <c r="D289" i="56"/>
  <c r="L288" i="56"/>
  <c r="I288" i="56"/>
  <c r="G288" i="56"/>
  <c r="O288" i="56" s="1"/>
  <c r="F288" i="56"/>
  <c r="N288" i="56" s="1"/>
  <c r="E288" i="56"/>
  <c r="M288" i="56" s="1"/>
  <c r="D288" i="56"/>
  <c r="L287" i="56"/>
  <c r="I287" i="56"/>
  <c r="G287" i="56"/>
  <c r="O287" i="56" s="1"/>
  <c r="F287" i="56"/>
  <c r="N287" i="56" s="1"/>
  <c r="E287" i="56"/>
  <c r="M287" i="56" s="1"/>
  <c r="D287" i="56"/>
  <c r="L286" i="56"/>
  <c r="I286" i="56"/>
  <c r="G286" i="56"/>
  <c r="O286" i="56" s="1"/>
  <c r="F286" i="56"/>
  <c r="N286" i="56" s="1"/>
  <c r="E286" i="56"/>
  <c r="M286" i="56" s="1"/>
  <c r="D286" i="56"/>
  <c r="L285" i="56"/>
  <c r="I285" i="56"/>
  <c r="G285" i="56"/>
  <c r="F285" i="56"/>
  <c r="E285" i="56"/>
  <c r="D285" i="56"/>
  <c r="G284" i="56"/>
  <c r="F284" i="56"/>
  <c r="E284" i="56"/>
  <c r="O283" i="56"/>
  <c r="N283" i="56"/>
  <c r="M283" i="56"/>
  <c r="I283" i="56"/>
  <c r="H283" i="56"/>
  <c r="E283" i="56"/>
  <c r="D283" i="56"/>
  <c r="I282" i="56"/>
  <c r="D282" i="56"/>
  <c r="D280" i="56"/>
  <c r="L280" i="56" s="1"/>
  <c r="L279" i="56"/>
  <c r="I279" i="56"/>
  <c r="G279" i="56"/>
  <c r="O279" i="56" s="1"/>
  <c r="F279" i="56"/>
  <c r="N279" i="56" s="1"/>
  <c r="E279" i="56"/>
  <c r="D279" i="56"/>
  <c r="L278" i="56"/>
  <c r="I278" i="56"/>
  <c r="G278" i="56"/>
  <c r="O278" i="56" s="1"/>
  <c r="F278" i="56"/>
  <c r="N278" i="56" s="1"/>
  <c r="E278" i="56"/>
  <c r="D278" i="56"/>
  <c r="L277" i="56"/>
  <c r="I277" i="56"/>
  <c r="G277" i="56"/>
  <c r="O277" i="56" s="1"/>
  <c r="F277" i="56"/>
  <c r="N277" i="56" s="1"/>
  <c r="E277" i="56"/>
  <c r="M277" i="56" s="1"/>
  <c r="D277" i="56"/>
  <c r="L276" i="56"/>
  <c r="I276" i="56"/>
  <c r="G276" i="56"/>
  <c r="O276" i="56" s="1"/>
  <c r="F276" i="56"/>
  <c r="N276" i="56" s="1"/>
  <c r="E276" i="56"/>
  <c r="D276" i="56"/>
  <c r="L275" i="56"/>
  <c r="I275" i="56"/>
  <c r="G275" i="56"/>
  <c r="O275" i="56" s="1"/>
  <c r="F275" i="56"/>
  <c r="N275" i="56" s="1"/>
  <c r="E275" i="56"/>
  <c r="M275" i="56" s="1"/>
  <c r="D275" i="56"/>
  <c r="L274" i="56"/>
  <c r="I274" i="56"/>
  <c r="G274" i="56"/>
  <c r="O274" i="56" s="1"/>
  <c r="F274" i="56"/>
  <c r="E274" i="56"/>
  <c r="D274" i="56"/>
  <c r="G273" i="56"/>
  <c r="F273" i="56"/>
  <c r="E273" i="56"/>
  <c r="O272" i="56"/>
  <c r="N272" i="56"/>
  <c r="M272" i="56"/>
  <c r="I272" i="56"/>
  <c r="H272" i="56"/>
  <c r="E272" i="56"/>
  <c r="D272" i="56"/>
  <c r="I271" i="56"/>
  <c r="D271" i="56"/>
  <c r="D269" i="56"/>
  <c r="L269" i="56" s="1"/>
  <c r="L268" i="56"/>
  <c r="I268" i="56"/>
  <c r="G268" i="56"/>
  <c r="O268" i="56" s="1"/>
  <c r="F268" i="56"/>
  <c r="E268" i="56"/>
  <c r="M268" i="56" s="1"/>
  <c r="D268" i="56"/>
  <c r="L267" i="56"/>
  <c r="I267" i="56"/>
  <c r="G267" i="56"/>
  <c r="O267" i="56" s="1"/>
  <c r="F267" i="56"/>
  <c r="N267" i="56" s="1"/>
  <c r="E267" i="56"/>
  <c r="M267" i="56" s="1"/>
  <c r="D267" i="56"/>
  <c r="L266" i="56"/>
  <c r="I266" i="56"/>
  <c r="G266" i="56"/>
  <c r="O266" i="56" s="1"/>
  <c r="F266" i="56"/>
  <c r="N266" i="56" s="1"/>
  <c r="E266" i="56"/>
  <c r="M266" i="56" s="1"/>
  <c r="D266" i="56"/>
  <c r="L265" i="56"/>
  <c r="I265" i="56"/>
  <c r="G265" i="56"/>
  <c r="O265" i="56" s="1"/>
  <c r="F265" i="56"/>
  <c r="N265" i="56" s="1"/>
  <c r="E265" i="56"/>
  <c r="M265" i="56" s="1"/>
  <c r="D265" i="56"/>
  <c r="L264" i="56"/>
  <c r="I264" i="56"/>
  <c r="G264" i="56"/>
  <c r="O264" i="56" s="1"/>
  <c r="F264" i="56"/>
  <c r="N264" i="56" s="1"/>
  <c r="E264" i="56"/>
  <c r="D264" i="56"/>
  <c r="L263" i="56"/>
  <c r="I263" i="56"/>
  <c r="G263" i="56"/>
  <c r="F263" i="56"/>
  <c r="E263" i="56"/>
  <c r="D263" i="56"/>
  <c r="G262" i="56"/>
  <c r="F262" i="56"/>
  <c r="E262" i="56"/>
  <c r="O261" i="56"/>
  <c r="N261" i="56"/>
  <c r="M261" i="56"/>
  <c r="I261" i="56"/>
  <c r="H261" i="56"/>
  <c r="E261" i="56"/>
  <c r="D261" i="56"/>
  <c r="I260" i="56"/>
  <c r="D260" i="56"/>
  <c r="D258" i="56"/>
  <c r="L258" i="56" s="1"/>
  <c r="L257" i="56"/>
  <c r="I257" i="56"/>
  <c r="G257" i="56"/>
  <c r="O257" i="56" s="1"/>
  <c r="F257" i="56"/>
  <c r="N257" i="56" s="1"/>
  <c r="E257" i="56"/>
  <c r="M257" i="56" s="1"/>
  <c r="D257" i="56"/>
  <c r="L256" i="56"/>
  <c r="I256" i="56"/>
  <c r="G256" i="56"/>
  <c r="O256" i="56" s="1"/>
  <c r="F256" i="56"/>
  <c r="N256" i="56" s="1"/>
  <c r="E256" i="56"/>
  <c r="D256" i="56"/>
  <c r="L255" i="56"/>
  <c r="I255" i="56"/>
  <c r="G255" i="56"/>
  <c r="O255" i="56" s="1"/>
  <c r="F255" i="56"/>
  <c r="N255" i="56" s="1"/>
  <c r="E255" i="56"/>
  <c r="D255" i="56"/>
  <c r="L254" i="56"/>
  <c r="I254" i="56"/>
  <c r="G254" i="56"/>
  <c r="O254" i="56" s="1"/>
  <c r="F254" i="56"/>
  <c r="N254" i="56" s="1"/>
  <c r="E254" i="56"/>
  <c r="D254" i="56"/>
  <c r="L253" i="56"/>
  <c r="I253" i="56"/>
  <c r="G253" i="56"/>
  <c r="O253" i="56" s="1"/>
  <c r="F253" i="56"/>
  <c r="N253" i="56" s="1"/>
  <c r="E253" i="56"/>
  <c r="D253" i="56"/>
  <c r="L252" i="56"/>
  <c r="I252" i="56"/>
  <c r="G252" i="56"/>
  <c r="F252" i="56"/>
  <c r="N252" i="56" s="1"/>
  <c r="E252" i="56"/>
  <c r="D252" i="56"/>
  <c r="G251" i="56"/>
  <c r="F251" i="56"/>
  <c r="E251" i="56"/>
  <c r="O250" i="56"/>
  <c r="N250" i="56"/>
  <c r="M250" i="56"/>
  <c r="I250" i="56"/>
  <c r="H250" i="56"/>
  <c r="E250" i="56"/>
  <c r="D250" i="56"/>
  <c r="I249" i="56"/>
  <c r="D249" i="56"/>
  <c r="D247" i="56"/>
  <c r="L247" i="56" s="1"/>
  <c r="L246" i="56"/>
  <c r="I246" i="56"/>
  <c r="G246" i="56"/>
  <c r="O246" i="56" s="1"/>
  <c r="F246" i="56"/>
  <c r="N246" i="56" s="1"/>
  <c r="E246" i="56"/>
  <c r="M246" i="56" s="1"/>
  <c r="D246" i="56"/>
  <c r="L245" i="56"/>
  <c r="I245" i="56"/>
  <c r="G245" i="56"/>
  <c r="O245" i="56" s="1"/>
  <c r="F245" i="56"/>
  <c r="N245" i="56" s="1"/>
  <c r="E245" i="56"/>
  <c r="M245" i="56" s="1"/>
  <c r="D245" i="56"/>
  <c r="L244" i="56"/>
  <c r="I244" i="56"/>
  <c r="G244" i="56"/>
  <c r="O244" i="56" s="1"/>
  <c r="F244" i="56"/>
  <c r="N244" i="56" s="1"/>
  <c r="E244" i="56"/>
  <c r="D244" i="56"/>
  <c r="L243" i="56"/>
  <c r="I243" i="56"/>
  <c r="O243" i="56"/>
  <c r="F243" i="56"/>
  <c r="N243" i="56" s="1"/>
  <c r="E243" i="56"/>
  <c r="D243" i="56"/>
  <c r="L242" i="56"/>
  <c r="I242" i="56"/>
  <c r="G242" i="56"/>
  <c r="O242" i="56" s="1"/>
  <c r="F242" i="56"/>
  <c r="N242" i="56" s="1"/>
  <c r="E242" i="56"/>
  <c r="M242" i="56" s="1"/>
  <c r="D242" i="56"/>
  <c r="L241" i="56"/>
  <c r="I241" i="56"/>
  <c r="G241" i="56"/>
  <c r="F241" i="56"/>
  <c r="E241" i="56"/>
  <c r="D241" i="56"/>
  <c r="G240" i="56"/>
  <c r="F240" i="56"/>
  <c r="E240" i="56"/>
  <c r="O239" i="56"/>
  <c r="N239" i="56"/>
  <c r="M239" i="56"/>
  <c r="I239" i="56"/>
  <c r="H239" i="56"/>
  <c r="E239" i="56"/>
  <c r="D239" i="56"/>
  <c r="I238" i="56"/>
  <c r="D238" i="56"/>
  <c r="D236" i="56"/>
  <c r="L236" i="56" s="1"/>
  <c r="L235" i="56"/>
  <c r="I235" i="56"/>
  <c r="D235" i="56"/>
  <c r="L234" i="56"/>
  <c r="I234" i="56"/>
  <c r="D234" i="56"/>
  <c r="L233" i="56"/>
  <c r="I233" i="56"/>
  <c r="D233" i="56"/>
  <c r="L232" i="56"/>
  <c r="I232" i="56"/>
  <c r="D232" i="56"/>
  <c r="L231" i="56"/>
  <c r="I231" i="56"/>
  <c r="D231" i="56"/>
  <c r="L230" i="56"/>
  <c r="I230" i="56"/>
  <c r="D230" i="56"/>
  <c r="G229" i="56"/>
  <c r="F229" i="56"/>
  <c r="E229" i="56"/>
  <c r="O228" i="56"/>
  <c r="N228" i="56"/>
  <c r="M228" i="56"/>
  <c r="I228" i="56"/>
  <c r="H228" i="56"/>
  <c r="E228" i="56"/>
  <c r="D228" i="56"/>
  <c r="I227" i="56"/>
  <c r="D227" i="56"/>
  <c r="D225" i="56"/>
  <c r="L225" i="56" s="1"/>
  <c r="L224" i="56"/>
  <c r="I224" i="56"/>
  <c r="D224" i="56"/>
  <c r="L223" i="56"/>
  <c r="I223" i="56"/>
  <c r="D223" i="56"/>
  <c r="L222" i="56"/>
  <c r="I222" i="56"/>
  <c r="D222" i="56"/>
  <c r="L221" i="56"/>
  <c r="I221" i="56"/>
  <c r="D221" i="56"/>
  <c r="L220" i="56"/>
  <c r="I220" i="56"/>
  <c r="D220" i="56"/>
  <c r="L219" i="56"/>
  <c r="I219" i="56"/>
  <c r="D219" i="56"/>
  <c r="G218" i="56"/>
  <c r="F218" i="56"/>
  <c r="E218" i="56"/>
  <c r="O217" i="56"/>
  <c r="N217" i="56"/>
  <c r="M217" i="56"/>
  <c r="I217" i="56"/>
  <c r="H217" i="56"/>
  <c r="E217" i="56"/>
  <c r="D217" i="56"/>
  <c r="I216" i="56"/>
  <c r="D216" i="56"/>
  <c r="D214" i="56"/>
  <c r="L214" i="56" s="1"/>
  <c r="L213" i="56"/>
  <c r="I213" i="56"/>
  <c r="D213" i="56"/>
  <c r="L212" i="56"/>
  <c r="I212" i="56"/>
  <c r="D212" i="56"/>
  <c r="L211" i="56"/>
  <c r="I211" i="56"/>
  <c r="D211" i="56"/>
  <c r="L210" i="56"/>
  <c r="I210" i="56"/>
  <c r="D210" i="56"/>
  <c r="L209" i="56"/>
  <c r="I209" i="56"/>
  <c r="D209" i="56"/>
  <c r="L208" i="56"/>
  <c r="I208" i="56"/>
  <c r="D208" i="56"/>
  <c r="G207" i="56"/>
  <c r="F207" i="56"/>
  <c r="E207" i="56"/>
  <c r="O206" i="56"/>
  <c r="N206" i="56"/>
  <c r="M206" i="56"/>
  <c r="I206" i="56"/>
  <c r="H206" i="56"/>
  <c r="E206" i="56"/>
  <c r="D206" i="56"/>
  <c r="I205" i="56"/>
  <c r="D205" i="56"/>
  <c r="D203" i="56"/>
  <c r="L203" i="56" s="1"/>
  <c r="L202" i="56"/>
  <c r="I202" i="56"/>
  <c r="D202" i="56"/>
  <c r="L201" i="56"/>
  <c r="I201" i="56"/>
  <c r="D201" i="56"/>
  <c r="L200" i="56"/>
  <c r="I200" i="56"/>
  <c r="D200" i="56"/>
  <c r="L199" i="56"/>
  <c r="I199" i="56"/>
  <c r="D199" i="56"/>
  <c r="L198" i="56"/>
  <c r="I198" i="56"/>
  <c r="D198" i="56"/>
  <c r="L197" i="56"/>
  <c r="I197" i="56"/>
  <c r="D197" i="56"/>
  <c r="G196" i="56"/>
  <c r="F196" i="56"/>
  <c r="E196" i="56"/>
  <c r="O195" i="56"/>
  <c r="N195" i="56"/>
  <c r="M195" i="56"/>
  <c r="I195" i="56"/>
  <c r="H195" i="56"/>
  <c r="E195" i="56"/>
  <c r="D195" i="56"/>
  <c r="I194" i="56"/>
  <c r="D194" i="56"/>
  <c r="D192" i="56"/>
  <c r="L192" i="56" s="1"/>
  <c r="L191" i="56"/>
  <c r="I191" i="56"/>
  <c r="D191" i="56"/>
  <c r="L190" i="56"/>
  <c r="I190" i="56"/>
  <c r="D190" i="56"/>
  <c r="L189" i="56"/>
  <c r="I189" i="56"/>
  <c r="D189" i="56"/>
  <c r="L188" i="56"/>
  <c r="I188" i="56"/>
  <c r="D188" i="56"/>
  <c r="L187" i="56"/>
  <c r="I187" i="56"/>
  <c r="D187" i="56"/>
  <c r="L186" i="56"/>
  <c r="I186" i="56"/>
  <c r="D186" i="56"/>
  <c r="G185" i="56"/>
  <c r="F185" i="56"/>
  <c r="E185" i="56"/>
  <c r="O184" i="56"/>
  <c r="N184" i="56"/>
  <c r="M184" i="56"/>
  <c r="I184" i="56"/>
  <c r="H184" i="56"/>
  <c r="E184" i="56"/>
  <c r="D184" i="56"/>
  <c r="I183" i="56"/>
  <c r="D183" i="56"/>
  <c r="D181" i="56"/>
  <c r="L181" i="56" s="1"/>
  <c r="L180" i="56"/>
  <c r="I180" i="56"/>
  <c r="D180" i="56"/>
  <c r="L179" i="56"/>
  <c r="I179" i="56"/>
  <c r="D179" i="56"/>
  <c r="L178" i="56"/>
  <c r="I178" i="56"/>
  <c r="D178" i="56"/>
  <c r="L177" i="56"/>
  <c r="I177" i="56"/>
  <c r="D177" i="56"/>
  <c r="L176" i="56"/>
  <c r="I176" i="56"/>
  <c r="D176" i="56"/>
  <c r="L175" i="56"/>
  <c r="I175" i="56"/>
  <c r="D175" i="56"/>
  <c r="G174" i="56"/>
  <c r="F174" i="56"/>
  <c r="E174" i="56"/>
  <c r="O173" i="56"/>
  <c r="N173" i="56"/>
  <c r="M173" i="56"/>
  <c r="I173" i="56"/>
  <c r="H173" i="56"/>
  <c r="E173" i="56"/>
  <c r="D173" i="56"/>
  <c r="I172" i="56"/>
  <c r="D172" i="56"/>
  <c r="D170" i="56"/>
  <c r="L170" i="56" s="1"/>
  <c r="L169" i="56"/>
  <c r="I169" i="56"/>
  <c r="D169" i="56"/>
  <c r="L168" i="56"/>
  <c r="I168" i="56"/>
  <c r="D168" i="56"/>
  <c r="L167" i="56"/>
  <c r="I167" i="56"/>
  <c r="D167" i="56"/>
  <c r="L166" i="56"/>
  <c r="I166" i="56"/>
  <c r="D166" i="56"/>
  <c r="L165" i="56"/>
  <c r="I165" i="56"/>
  <c r="D165" i="56"/>
  <c r="L164" i="56"/>
  <c r="I164" i="56"/>
  <c r="D164" i="56"/>
  <c r="G163" i="56"/>
  <c r="F163" i="56"/>
  <c r="E163" i="56"/>
  <c r="O162" i="56"/>
  <c r="N162" i="56"/>
  <c r="M162" i="56"/>
  <c r="I162" i="56"/>
  <c r="H162" i="56"/>
  <c r="E162" i="56"/>
  <c r="D162" i="56"/>
  <c r="I161" i="56"/>
  <c r="D161" i="56"/>
  <c r="D159" i="56"/>
  <c r="L159" i="56" s="1"/>
  <c r="L158" i="56"/>
  <c r="I158" i="56"/>
  <c r="D158" i="56"/>
  <c r="L157" i="56"/>
  <c r="I157" i="56"/>
  <c r="D157" i="56"/>
  <c r="L156" i="56"/>
  <c r="I156" i="56"/>
  <c r="D156" i="56"/>
  <c r="L155" i="56"/>
  <c r="I155" i="56"/>
  <c r="D155" i="56"/>
  <c r="L154" i="56"/>
  <c r="I154" i="56"/>
  <c r="D154" i="56"/>
  <c r="L153" i="56"/>
  <c r="I153" i="56"/>
  <c r="D153" i="56"/>
  <c r="G152" i="56"/>
  <c r="F152" i="56"/>
  <c r="E152" i="56"/>
  <c r="O151" i="56"/>
  <c r="N151" i="56"/>
  <c r="M151" i="56"/>
  <c r="I151" i="56"/>
  <c r="H151" i="56"/>
  <c r="E151" i="56"/>
  <c r="D151" i="56"/>
  <c r="I150" i="56"/>
  <c r="D150" i="56"/>
  <c r="D148" i="56"/>
  <c r="L148" i="56" s="1"/>
  <c r="L147" i="56"/>
  <c r="I147" i="56"/>
  <c r="D147" i="56"/>
  <c r="L146" i="56"/>
  <c r="I146" i="56"/>
  <c r="D146" i="56"/>
  <c r="L145" i="56"/>
  <c r="I145" i="56"/>
  <c r="D145" i="56"/>
  <c r="L144" i="56"/>
  <c r="I144" i="56"/>
  <c r="D144" i="56"/>
  <c r="L143" i="56"/>
  <c r="I143" i="56"/>
  <c r="D143" i="56"/>
  <c r="L142" i="56"/>
  <c r="I142" i="56"/>
  <c r="D142" i="56"/>
  <c r="G141" i="56"/>
  <c r="F141" i="56"/>
  <c r="E141" i="56"/>
  <c r="O140" i="56"/>
  <c r="N140" i="56"/>
  <c r="M140" i="56"/>
  <c r="I140" i="56"/>
  <c r="H140" i="56"/>
  <c r="E140" i="56"/>
  <c r="D140" i="56"/>
  <c r="I139" i="56"/>
  <c r="D139" i="56"/>
  <c r="D137" i="56"/>
  <c r="L137" i="56" s="1"/>
  <c r="L136" i="56"/>
  <c r="I136" i="56"/>
  <c r="D136" i="56"/>
  <c r="L135" i="56"/>
  <c r="I135" i="56"/>
  <c r="D135" i="56"/>
  <c r="L134" i="56"/>
  <c r="I134" i="56"/>
  <c r="D134" i="56"/>
  <c r="L133" i="56"/>
  <c r="I133" i="56"/>
  <c r="D133" i="56"/>
  <c r="L132" i="56"/>
  <c r="I132" i="56"/>
  <c r="D132" i="56"/>
  <c r="L131" i="56"/>
  <c r="I131" i="56"/>
  <c r="D131" i="56"/>
  <c r="G130" i="56"/>
  <c r="F130" i="56"/>
  <c r="E130" i="56"/>
  <c r="O129" i="56"/>
  <c r="N129" i="56"/>
  <c r="M129" i="56"/>
  <c r="I129" i="56"/>
  <c r="H129" i="56"/>
  <c r="E129" i="56"/>
  <c r="D129" i="56"/>
  <c r="I128" i="56"/>
  <c r="D128" i="56"/>
  <c r="D126" i="56"/>
  <c r="L126" i="56" s="1"/>
  <c r="L125" i="56"/>
  <c r="I125" i="56"/>
  <c r="D125" i="56"/>
  <c r="L124" i="56"/>
  <c r="I124" i="56"/>
  <c r="D124" i="56"/>
  <c r="L123" i="56"/>
  <c r="I123" i="56"/>
  <c r="D123" i="56"/>
  <c r="L122" i="56"/>
  <c r="I122" i="56"/>
  <c r="D122" i="56"/>
  <c r="L121" i="56"/>
  <c r="I121" i="56"/>
  <c r="D121" i="56"/>
  <c r="L120" i="56"/>
  <c r="I120" i="56"/>
  <c r="D120" i="56"/>
  <c r="G119" i="56"/>
  <c r="F119" i="56"/>
  <c r="E119" i="56"/>
  <c r="O118" i="56"/>
  <c r="N118" i="56"/>
  <c r="M118" i="56"/>
  <c r="I118" i="56"/>
  <c r="H118" i="56"/>
  <c r="E118" i="56"/>
  <c r="D118" i="56"/>
  <c r="I117" i="56"/>
  <c r="D117" i="56"/>
  <c r="D115" i="56"/>
  <c r="L115" i="56" s="1"/>
  <c r="L114" i="56"/>
  <c r="I114" i="56"/>
  <c r="D114" i="56"/>
  <c r="L113" i="56"/>
  <c r="I113" i="56"/>
  <c r="D113" i="56"/>
  <c r="L112" i="56"/>
  <c r="I112" i="56"/>
  <c r="D112" i="56"/>
  <c r="L111" i="56"/>
  <c r="I111" i="56"/>
  <c r="D111" i="56"/>
  <c r="L110" i="56"/>
  <c r="I110" i="56"/>
  <c r="D110" i="56"/>
  <c r="L109" i="56"/>
  <c r="I109" i="56"/>
  <c r="D109" i="56"/>
  <c r="G108" i="56"/>
  <c r="F108" i="56"/>
  <c r="E108" i="56"/>
  <c r="O107" i="56"/>
  <c r="N107" i="56"/>
  <c r="M107" i="56"/>
  <c r="I107" i="56"/>
  <c r="H107" i="56"/>
  <c r="E107" i="56"/>
  <c r="D107" i="56"/>
  <c r="I106" i="56"/>
  <c r="D106" i="56"/>
  <c r="D104" i="56"/>
  <c r="L104" i="56" s="1"/>
  <c r="L103" i="56"/>
  <c r="I103" i="56"/>
  <c r="D103" i="56"/>
  <c r="L102" i="56"/>
  <c r="I102" i="56"/>
  <c r="D102" i="56"/>
  <c r="L101" i="56"/>
  <c r="I101" i="56"/>
  <c r="D101" i="56"/>
  <c r="L100" i="56"/>
  <c r="I100" i="56"/>
  <c r="D100" i="56"/>
  <c r="L99" i="56"/>
  <c r="I99" i="56"/>
  <c r="D99" i="56"/>
  <c r="L98" i="56"/>
  <c r="I98" i="56"/>
  <c r="D98" i="56"/>
  <c r="G97" i="56"/>
  <c r="F97" i="56"/>
  <c r="E97" i="56"/>
  <c r="O96" i="56"/>
  <c r="N96" i="56"/>
  <c r="M96" i="56"/>
  <c r="H96" i="56"/>
  <c r="E96" i="56"/>
  <c r="D96" i="56"/>
  <c r="I95" i="56"/>
  <c r="D95" i="56"/>
  <c r="L93" i="56"/>
  <c r="L92" i="56"/>
  <c r="I92" i="56"/>
  <c r="D92" i="56"/>
  <c r="L91" i="56"/>
  <c r="I91" i="56"/>
  <c r="D91" i="56"/>
  <c r="L90" i="56"/>
  <c r="I90" i="56"/>
  <c r="D90" i="56"/>
  <c r="L89" i="56"/>
  <c r="I89" i="56"/>
  <c r="D89" i="56"/>
  <c r="L88" i="56"/>
  <c r="I88" i="56"/>
  <c r="D88" i="56"/>
  <c r="L87" i="56"/>
  <c r="I87" i="56"/>
  <c r="D87" i="56"/>
  <c r="G86" i="56"/>
  <c r="F86" i="56"/>
  <c r="E86" i="56"/>
  <c r="O85" i="56"/>
  <c r="N85" i="56"/>
  <c r="M85" i="56"/>
  <c r="D84" i="56"/>
  <c r="F82" i="56"/>
  <c r="E82" i="56"/>
  <c r="D82" i="56"/>
  <c r="F81" i="56"/>
  <c r="E81" i="56"/>
  <c r="D81" i="56"/>
  <c r="F80" i="56"/>
  <c r="E80" i="56"/>
  <c r="D80" i="56"/>
  <c r="F79" i="56"/>
  <c r="E79" i="56"/>
  <c r="D79" i="56"/>
  <c r="F78" i="56"/>
  <c r="E78" i="56"/>
  <c r="D78" i="56"/>
  <c r="F77" i="56"/>
  <c r="E77" i="56"/>
  <c r="D77" i="56"/>
  <c r="E73" i="56"/>
  <c r="D73" i="56"/>
  <c r="E72" i="56"/>
  <c r="D72" i="56"/>
  <c r="E71" i="56"/>
  <c r="D71" i="56"/>
  <c r="D64" i="56"/>
  <c r="E63" i="56"/>
  <c r="E273" i="55" s="1"/>
  <c r="D63" i="56"/>
  <c r="E62" i="56"/>
  <c r="E272" i="55" s="1"/>
  <c r="D62" i="56"/>
  <c r="E61" i="56"/>
  <c r="E271" i="55" s="1"/>
  <c r="D61" i="56"/>
  <c r="E60" i="56"/>
  <c r="E270" i="55" s="1"/>
  <c r="D60" i="56"/>
  <c r="E59" i="56"/>
  <c r="E269" i="55" s="1"/>
  <c r="D59" i="56"/>
  <c r="E58" i="56"/>
  <c r="E268" i="55" s="1"/>
  <c r="D58" i="56"/>
  <c r="E57" i="56"/>
  <c r="E267" i="55" s="1"/>
  <c r="D57" i="56"/>
  <c r="E56" i="56"/>
  <c r="E266" i="55" s="1"/>
  <c r="D56" i="56"/>
  <c r="E55" i="56"/>
  <c r="E265" i="55" s="1"/>
  <c r="D55" i="56"/>
  <c r="E54" i="56"/>
  <c r="E264" i="55" s="1"/>
  <c r="D54" i="56"/>
  <c r="E53" i="56"/>
  <c r="E263" i="55" s="1"/>
  <c r="D53" i="56"/>
  <c r="E52" i="56"/>
  <c r="E262" i="55" s="1"/>
  <c r="D52" i="56"/>
  <c r="E51" i="56"/>
  <c r="E261" i="55" s="1"/>
  <c r="D51" i="56"/>
  <c r="E50" i="56"/>
  <c r="E260" i="55" s="1"/>
  <c r="D50" i="56"/>
  <c r="E49" i="56"/>
  <c r="E259" i="55" s="1"/>
  <c r="D49" i="56"/>
  <c r="E48" i="56"/>
  <c r="E258" i="55" s="1"/>
  <c r="D48" i="56"/>
  <c r="E47" i="56"/>
  <c r="E257" i="55" s="1"/>
  <c r="D47" i="56"/>
  <c r="E46" i="56"/>
  <c r="E256" i="55" s="1"/>
  <c r="D46" i="56"/>
  <c r="E45" i="56"/>
  <c r="E255" i="55" s="1"/>
  <c r="D45" i="56"/>
  <c r="E44" i="56"/>
  <c r="E254" i="55" s="1"/>
  <c r="D44" i="56"/>
  <c r="E43" i="56"/>
  <c r="E253" i="55" s="1"/>
  <c r="D43" i="56"/>
  <c r="E42" i="56"/>
  <c r="E252" i="55" s="1"/>
  <c r="D42" i="56"/>
  <c r="E41" i="56"/>
  <c r="E251" i="55" s="1"/>
  <c r="D41" i="56"/>
  <c r="E40" i="56"/>
  <c r="E250" i="55" s="1"/>
  <c r="D40" i="56"/>
  <c r="E39" i="56"/>
  <c r="E249" i="55" s="1"/>
  <c r="D39" i="56"/>
  <c r="E38" i="56"/>
  <c r="E248" i="55" s="1"/>
  <c r="D38" i="56"/>
  <c r="E37" i="56"/>
  <c r="E247" i="55" s="1"/>
  <c r="D37" i="56"/>
  <c r="E36" i="56"/>
  <c r="E246" i="55" s="1"/>
  <c r="D36" i="56"/>
  <c r="E35" i="56"/>
  <c r="E245" i="55" s="1"/>
  <c r="D35" i="56"/>
  <c r="E34" i="56"/>
  <c r="E244" i="55" s="1"/>
  <c r="D34" i="56"/>
  <c r="E33" i="56"/>
  <c r="E243" i="55" s="1"/>
  <c r="D33" i="56"/>
  <c r="E32" i="56"/>
  <c r="E242" i="55" s="1"/>
  <c r="D32" i="56"/>
  <c r="E31" i="56"/>
  <c r="E241" i="55" s="1"/>
  <c r="D31" i="56"/>
  <c r="E30" i="56"/>
  <c r="E240" i="55" s="1"/>
  <c r="D30" i="56"/>
  <c r="E29" i="56"/>
  <c r="E239" i="55" s="1"/>
  <c r="D29" i="56"/>
  <c r="E28" i="56"/>
  <c r="E238" i="55" s="1"/>
  <c r="D28" i="56"/>
  <c r="E27" i="56"/>
  <c r="E237" i="55" s="1"/>
  <c r="D27" i="56"/>
  <c r="E26" i="56"/>
  <c r="E236" i="55" s="1"/>
  <c r="D26" i="56"/>
  <c r="E25" i="56"/>
  <c r="E235" i="55" s="1"/>
  <c r="D25" i="56"/>
  <c r="E24" i="56"/>
  <c r="E234" i="55" s="1"/>
  <c r="D24" i="56"/>
  <c r="E23" i="56"/>
  <c r="E233" i="55" s="1"/>
  <c r="D23" i="56"/>
  <c r="E22" i="56"/>
  <c r="E232" i="55" s="1"/>
  <c r="D22" i="56"/>
  <c r="E21" i="56"/>
  <c r="E231" i="55" s="1"/>
  <c r="D21" i="56"/>
  <c r="E20" i="56"/>
  <c r="E230" i="55" s="1"/>
  <c r="D20" i="56"/>
  <c r="E19" i="56"/>
  <c r="E229" i="55" s="1"/>
  <c r="D19" i="56"/>
  <c r="E18" i="56"/>
  <c r="E228" i="55" s="1"/>
  <c r="D18" i="56"/>
  <c r="E17" i="56"/>
  <c r="E227" i="55" s="1"/>
  <c r="D17" i="56"/>
  <c r="E16" i="56"/>
  <c r="E226" i="55" s="1"/>
  <c r="D16" i="56"/>
  <c r="E15" i="56"/>
  <c r="E225" i="55" s="1"/>
  <c r="D15" i="56"/>
  <c r="D14" i="56"/>
  <c r="D11" i="56"/>
  <c r="D10" i="56"/>
  <c r="D9" i="56"/>
  <c r="A10" i="54"/>
  <c r="A10" i="53"/>
  <c r="A10" i="52"/>
  <c r="A10" i="51"/>
  <c r="A10" i="50"/>
  <c r="A10" i="49"/>
  <c r="A10" i="48"/>
  <c r="A10" i="47"/>
  <c r="A10" i="46"/>
  <c r="A10" i="45"/>
  <c r="A10" i="44"/>
  <c r="A10" i="43"/>
  <c r="A10" i="41"/>
  <c r="A10" i="42"/>
  <c r="A10" i="40"/>
  <c r="A10" i="39"/>
  <c r="A10" i="38"/>
  <c r="A10" i="37"/>
  <c r="A10" i="36"/>
  <c r="A10" i="35"/>
  <c r="A10" i="33"/>
  <c r="A10" i="32"/>
  <c r="A10" i="31"/>
  <c r="A10" i="30"/>
  <c r="A10" i="29"/>
  <c r="A10" i="28"/>
  <c r="A10" i="27"/>
  <c r="A10" i="26"/>
  <c r="A10" i="25"/>
  <c r="A10" i="24"/>
  <c r="A10" i="23"/>
  <c r="A10" i="22"/>
  <c r="A10" i="21"/>
  <c r="A10" i="20"/>
  <c r="A10" i="19"/>
  <c r="A10" i="18"/>
  <c r="A10" i="17"/>
  <c r="A10" i="16"/>
  <c r="A10" i="15"/>
  <c r="A10" i="14"/>
  <c r="A10" i="11"/>
  <c r="A10" i="10"/>
  <c r="A10" i="9"/>
  <c r="A10" i="8"/>
  <c r="A10" i="7"/>
  <c r="A10" i="6"/>
  <c r="A10" i="5"/>
  <c r="A10" i="4"/>
  <c r="A10" i="3"/>
  <c r="A10" i="2"/>
  <c r="I555" i="56" l="1"/>
  <c r="I599" i="56"/>
  <c r="F544" i="56"/>
  <c r="N537" i="56" s="1"/>
  <c r="N545" i="56" s="1"/>
  <c r="F434" i="56"/>
  <c r="N427" i="56" s="1"/>
  <c r="N435" i="56" s="1"/>
  <c r="F511" i="56"/>
  <c r="N504" i="56" s="1"/>
  <c r="N512" i="56" s="1"/>
  <c r="H587" i="56"/>
  <c r="H604" i="56"/>
  <c r="G621" i="56"/>
  <c r="O614" i="56" s="1"/>
  <c r="O622" i="56" s="1"/>
  <c r="H618" i="56"/>
  <c r="G577" i="56"/>
  <c r="O570" i="56" s="1"/>
  <c r="O578" i="56" s="1"/>
  <c r="H582" i="56"/>
  <c r="H594" i="56"/>
  <c r="I445" i="56"/>
  <c r="F533" i="56"/>
  <c r="N526" i="56" s="1"/>
  <c r="N534" i="56" s="1"/>
  <c r="G511" i="56"/>
  <c r="O504" i="56" s="1"/>
  <c r="O512" i="56" s="1"/>
  <c r="H506" i="56"/>
  <c r="H508" i="56"/>
  <c r="H355" i="56"/>
  <c r="I423" i="56"/>
  <c r="E489" i="56"/>
  <c r="M482" i="56" s="1"/>
  <c r="M490" i="56" s="1"/>
  <c r="H485" i="56"/>
  <c r="G500" i="56"/>
  <c r="O493" i="56" s="1"/>
  <c r="O501" i="56" s="1"/>
  <c r="H495" i="56"/>
  <c r="F522" i="56"/>
  <c r="N515" i="56" s="1"/>
  <c r="N523" i="56" s="1"/>
  <c r="H532" i="56"/>
  <c r="I566" i="56"/>
  <c r="H576" i="56"/>
  <c r="H584" i="56"/>
  <c r="H593" i="56"/>
  <c r="G368" i="56"/>
  <c r="O361" i="56" s="1"/>
  <c r="O369" i="56" s="1"/>
  <c r="I401" i="56"/>
  <c r="I478" i="56"/>
  <c r="F489" i="56"/>
  <c r="N482" i="56" s="1"/>
  <c r="N490" i="56" s="1"/>
  <c r="I500" i="56"/>
  <c r="I533" i="56"/>
  <c r="H560" i="56"/>
  <c r="I610" i="56"/>
  <c r="F621" i="56"/>
  <c r="N614" i="56" s="1"/>
  <c r="N622" i="56" s="1"/>
  <c r="H619" i="56"/>
  <c r="H466" i="56"/>
  <c r="H476" i="56"/>
  <c r="H510" i="56"/>
  <c r="G346" i="56"/>
  <c r="O339" i="56" s="1"/>
  <c r="O347" i="56" s="1"/>
  <c r="H341" i="56"/>
  <c r="H352" i="56"/>
  <c r="N627" i="56"/>
  <c r="O627" i="56"/>
  <c r="H629" i="56"/>
  <c r="N629" i="56"/>
  <c r="M631" i="56"/>
  <c r="I357" i="56"/>
  <c r="H385" i="56"/>
  <c r="H408" i="56"/>
  <c r="H411" i="56"/>
  <c r="H443" i="56"/>
  <c r="H461" i="56"/>
  <c r="I489" i="56"/>
  <c r="H488" i="56"/>
  <c r="F500" i="56"/>
  <c r="N493" i="56" s="1"/>
  <c r="N501" i="56" s="1"/>
  <c r="O494" i="56"/>
  <c r="O500" i="56" s="1"/>
  <c r="E511" i="56"/>
  <c r="M504" i="56" s="1"/>
  <c r="M512" i="56" s="1"/>
  <c r="H516" i="56"/>
  <c r="H518" i="56"/>
  <c r="H529" i="56"/>
  <c r="H530" i="56"/>
  <c r="I544" i="56"/>
  <c r="G555" i="56"/>
  <c r="O548" i="56" s="1"/>
  <c r="O556" i="56" s="1"/>
  <c r="H550" i="56"/>
  <c r="H552" i="56"/>
  <c r="G588" i="56"/>
  <c r="O581" i="56" s="1"/>
  <c r="O589" i="56" s="1"/>
  <c r="M582" i="56"/>
  <c r="H586" i="56"/>
  <c r="H595" i="56"/>
  <c r="H596" i="56"/>
  <c r="H605" i="56"/>
  <c r="H606" i="56"/>
  <c r="H608" i="56"/>
  <c r="H620" i="56"/>
  <c r="G269" i="56"/>
  <c r="O262" i="56" s="1"/>
  <c r="O270" i="56" s="1"/>
  <c r="H440" i="56"/>
  <c r="H452" i="56"/>
  <c r="H455" i="56"/>
  <c r="G478" i="56"/>
  <c r="O471" i="56" s="1"/>
  <c r="O479" i="56" s="1"/>
  <c r="H473" i="56"/>
  <c r="H475" i="56"/>
  <c r="H487" i="56"/>
  <c r="H496" i="56"/>
  <c r="H499" i="56"/>
  <c r="N516" i="56"/>
  <c r="N522" i="56" s="1"/>
  <c r="H527" i="56"/>
  <c r="H528" i="56"/>
  <c r="H538" i="56"/>
  <c r="H564" i="56"/>
  <c r="H572" i="56"/>
  <c r="H573" i="56"/>
  <c r="N483" i="56"/>
  <c r="N489" i="56" s="1"/>
  <c r="G522" i="56"/>
  <c r="O515" i="56" s="1"/>
  <c r="O523" i="56" s="1"/>
  <c r="H520" i="56"/>
  <c r="H521" i="56"/>
  <c r="N527" i="56"/>
  <c r="N533" i="56" s="1"/>
  <c r="M528" i="56"/>
  <c r="M572" i="56"/>
  <c r="I588" i="56"/>
  <c r="F599" i="56"/>
  <c r="N592" i="56" s="1"/>
  <c r="N600" i="56" s="1"/>
  <c r="M594" i="56"/>
  <c r="F610" i="56"/>
  <c r="N603" i="56" s="1"/>
  <c r="N611" i="56" s="1"/>
  <c r="G610" i="56"/>
  <c r="O603" i="56" s="1"/>
  <c r="O611" i="56" s="1"/>
  <c r="H607" i="56"/>
  <c r="I621" i="56"/>
  <c r="H616" i="56"/>
  <c r="H617" i="56"/>
  <c r="M619" i="56"/>
  <c r="H627" i="56"/>
  <c r="H395" i="56"/>
  <c r="G489" i="56"/>
  <c r="O482" i="56" s="1"/>
  <c r="O490" i="56" s="1"/>
  <c r="H494" i="56"/>
  <c r="M495" i="56"/>
  <c r="I511" i="56"/>
  <c r="I522" i="56"/>
  <c r="H517" i="56"/>
  <c r="G533" i="56"/>
  <c r="O526" i="56" s="1"/>
  <c r="O534" i="56" s="1"/>
  <c r="O527" i="56"/>
  <c r="O533" i="56" s="1"/>
  <c r="H531" i="56"/>
  <c r="G544" i="56"/>
  <c r="O537" i="56" s="1"/>
  <c r="O545" i="56" s="1"/>
  <c r="H540" i="56"/>
  <c r="H543" i="56"/>
  <c r="F555" i="56"/>
  <c r="N548" i="56" s="1"/>
  <c r="N556" i="56" s="1"/>
  <c r="H565" i="56"/>
  <c r="H571" i="56"/>
  <c r="H574" i="56"/>
  <c r="M576" i="56"/>
  <c r="E588" i="56"/>
  <c r="M581" i="56" s="1"/>
  <c r="M589" i="56" s="1"/>
  <c r="M584" i="56"/>
  <c r="G599" i="56"/>
  <c r="O592" i="56" s="1"/>
  <c r="O600" i="56" s="1"/>
  <c r="O593" i="56"/>
  <c r="O599" i="56" s="1"/>
  <c r="H597" i="56"/>
  <c r="H598" i="56"/>
  <c r="H615" i="56"/>
  <c r="M617" i="56"/>
  <c r="H285" i="56"/>
  <c r="E302" i="56"/>
  <c r="M295" i="56" s="1"/>
  <c r="M303" i="56" s="1"/>
  <c r="H307" i="56"/>
  <c r="H318" i="56"/>
  <c r="H320" i="56"/>
  <c r="H343" i="56"/>
  <c r="F390" i="56"/>
  <c r="N383" i="56" s="1"/>
  <c r="N391" i="56" s="1"/>
  <c r="H406" i="56"/>
  <c r="H428" i="56"/>
  <c r="H430" i="56"/>
  <c r="H444" i="56"/>
  <c r="H450" i="56"/>
  <c r="H453" i="56"/>
  <c r="I467" i="56"/>
  <c r="H463" i="56"/>
  <c r="H474" i="56"/>
  <c r="F335" i="56"/>
  <c r="N328" i="56" s="1"/>
  <c r="N336" i="56" s="1"/>
  <c r="H353" i="56"/>
  <c r="I379" i="56"/>
  <c r="I390" i="56"/>
  <c r="G412" i="56"/>
  <c r="O405" i="56" s="1"/>
  <c r="O413" i="56" s="1"/>
  <c r="N411" i="56"/>
  <c r="M443" i="56"/>
  <c r="F467" i="56"/>
  <c r="N460" i="56" s="1"/>
  <c r="N468" i="56" s="1"/>
  <c r="G247" i="56"/>
  <c r="O240" i="56" s="1"/>
  <c r="H323" i="56"/>
  <c r="H331" i="56"/>
  <c r="F357" i="56"/>
  <c r="N350" i="56" s="1"/>
  <c r="N358" i="56" s="1"/>
  <c r="H356" i="56"/>
  <c r="H362" i="56"/>
  <c r="H373" i="56"/>
  <c r="H384" i="56"/>
  <c r="F401" i="56"/>
  <c r="N394" i="56" s="1"/>
  <c r="N402" i="56" s="1"/>
  <c r="H400" i="56"/>
  <c r="I412" i="56"/>
  <c r="H409" i="56"/>
  <c r="H417" i="56"/>
  <c r="H420" i="56"/>
  <c r="I456" i="56"/>
  <c r="H451" i="56"/>
  <c r="G467" i="56"/>
  <c r="O460" i="56" s="1"/>
  <c r="O468" i="56" s="1"/>
  <c r="H465" i="56"/>
  <c r="E478" i="56"/>
  <c r="M471" i="56" s="1"/>
  <c r="M479" i="56" s="1"/>
  <c r="M243" i="56"/>
  <c r="H243" i="56"/>
  <c r="H276" i="56"/>
  <c r="H253" i="56"/>
  <c r="H255" i="56"/>
  <c r="H268" i="56"/>
  <c r="H289" i="56"/>
  <c r="H297" i="56"/>
  <c r="I291" i="56"/>
  <c r="I170" i="56"/>
  <c r="M244" i="56"/>
  <c r="H244" i="56"/>
  <c r="M264" i="56"/>
  <c r="H264" i="56"/>
  <c r="E445" i="56"/>
  <c r="M438" i="56" s="1"/>
  <c r="M446" i="56" s="1"/>
  <c r="H439" i="56"/>
  <c r="E555" i="56"/>
  <c r="M548" i="56" s="1"/>
  <c r="M556" i="56" s="1"/>
  <c r="H549" i="56"/>
  <c r="M562" i="56"/>
  <c r="H562" i="56"/>
  <c r="I192" i="56"/>
  <c r="I236" i="56"/>
  <c r="I269" i="56"/>
  <c r="N268" i="56"/>
  <c r="I280" i="56"/>
  <c r="N289" i="56"/>
  <c r="I203" i="56"/>
  <c r="I258" i="56"/>
  <c r="H274" i="56"/>
  <c r="F291" i="56"/>
  <c r="N284" i="56" s="1"/>
  <c r="N292" i="56" s="1"/>
  <c r="F247" i="56"/>
  <c r="N240" i="56" s="1"/>
  <c r="N248" i="56" s="1"/>
  <c r="H252" i="56"/>
  <c r="F302" i="56"/>
  <c r="N295" i="56" s="1"/>
  <c r="N303" i="56" s="1"/>
  <c r="I104" i="56"/>
  <c r="I126" i="56"/>
  <c r="I148" i="56"/>
  <c r="I181" i="56"/>
  <c r="I214" i="56"/>
  <c r="I115" i="56"/>
  <c r="I137" i="56"/>
  <c r="I159" i="56"/>
  <c r="O263" i="56"/>
  <c r="O269" i="56" s="1"/>
  <c r="H275" i="56"/>
  <c r="I313" i="56"/>
  <c r="H308" i="56"/>
  <c r="H312" i="56"/>
  <c r="F324" i="56"/>
  <c r="N317" i="56" s="1"/>
  <c r="N325" i="56" s="1"/>
  <c r="H321" i="56"/>
  <c r="H329" i="56"/>
  <c r="H333" i="56"/>
  <c r="F346" i="56"/>
  <c r="N339" i="56" s="1"/>
  <c r="N347" i="56" s="1"/>
  <c r="H351" i="56"/>
  <c r="F368" i="56"/>
  <c r="N361" i="56" s="1"/>
  <c r="N369" i="56" s="1"/>
  <c r="H366" i="56"/>
  <c r="G379" i="56"/>
  <c r="O372" i="56" s="1"/>
  <c r="O380" i="56" s="1"/>
  <c r="H375" i="56"/>
  <c r="G390" i="56"/>
  <c r="O383" i="56" s="1"/>
  <c r="O391" i="56" s="1"/>
  <c r="G401" i="56"/>
  <c r="O394" i="56" s="1"/>
  <c r="O402" i="56" s="1"/>
  <c r="H399" i="56"/>
  <c r="O406" i="56"/>
  <c r="O412" i="56" s="1"/>
  <c r="H419" i="56"/>
  <c r="H442" i="56"/>
  <c r="H246" i="56"/>
  <c r="N285" i="56"/>
  <c r="O335" i="56"/>
  <c r="O362" i="56"/>
  <c r="O368" i="56" s="1"/>
  <c r="I225" i="56"/>
  <c r="I247" i="56"/>
  <c r="H254" i="56"/>
  <c r="E269" i="56"/>
  <c r="M262" i="56" s="1"/>
  <c r="M270" i="56" s="1"/>
  <c r="F280" i="56"/>
  <c r="N273" i="56" s="1"/>
  <c r="N281" i="56" s="1"/>
  <c r="G291" i="56"/>
  <c r="O284" i="56" s="1"/>
  <c r="O292" i="56" s="1"/>
  <c r="O285" i="56"/>
  <c r="O291" i="56" s="1"/>
  <c r="G302" i="56"/>
  <c r="O295" i="56" s="1"/>
  <c r="O303" i="56" s="1"/>
  <c r="F313" i="56"/>
  <c r="N306" i="56" s="1"/>
  <c r="N314" i="56" s="1"/>
  <c r="M307" i="56"/>
  <c r="H310" i="56"/>
  <c r="G324" i="56"/>
  <c r="O317" i="56" s="1"/>
  <c r="O325" i="56" s="1"/>
  <c r="H322" i="56"/>
  <c r="G335" i="56"/>
  <c r="O328" i="56" s="1"/>
  <c r="O336" i="56" s="1"/>
  <c r="I346" i="56"/>
  <c r="G357" i="56"/>
  <c r="O350" i="56" s="1"/>
  <c r="O358" i="56" s="1"/>
  <c r="N351" i="56"/>
  <c r="N357" i="56" s="1"/>
  <c r="M356" i="56"/>
  <c r="I368" i="56"/>
  <c r="H364" i="56"/>
  <c r="H365" i="56"/>
  <c r="H377" i="56"/>
  <c r="H378" i="56"/>
  <c r="E390" i="56"/>
  <c r="M383" i="56" s="1"/>
  <c r="M391" i="56" s="1"/>
  <c r="M385" i="56"/>
  <c r="H387" i="56"/>
  <c r="E401" i="56"/>
  <c r="M394" i="56" s="1"/>
  <c r="M402" i="56" s="1"/>
  <c r="H407" i="56"/>
  <c r="M409" i="56"/>
  <c r="F423" i="56"/>
  <c r="N416" i="56" s="1"/>
  <c r="N424" i="56" s="1"/>
  <c r="G434" i="56"/>
  <c r="O427" i="56" s="1"/>
  <c r="O435" i="56" s="1"/>
  <c r="H429" i="56"/>
  <c r="H431" i="56"/>
  <c r="F445" i="56"/>
  <c r="N438" i="56" s="1"/>
  <c r="N446" i="56" s="1"/>
  <c r="M439" i="56"/>
  <c r="F456" i="56"/>
  <c r="N449" i="56" s="1"/>
  <c r="N457" i="56" s="1"/>
  <c r="M451" i="56"/>
  <c r="H454" i="56"/>
  <c r="H241" i="56"/>
  <c r="G258" i="56"/>
  <c r="O251" i="56" s="1"/>
  <c r="O259" i="56" s="1"/>
  <c r="H256" i="56"/>
  <c r="H257" i="56"/>
  <c r="F269" i="56"/>
  <c r="N262" i="56" s="1"/>
  <c r="N270" i="56" s="1"/>
  <c r="N263" i="56"/>
  <c r="H267" i="56"/>
  <c r="G280" i="56"/>
  <c r="O273" i="56" s="1"/>
  <c r="O281" i="56" s="1"/>
  <c r="H277" i="56"/>
  <c r="H278" i="56"/>
  <c r="H279" i="56"/>
  <c r="H290" i="56"/>
  <c r="I302" i="56"/>
  <c r="G313" i="56"/>
  <c r="O306" i="56" s="1"/>
  <c r="O314" i="56" s="1"/>
  <c r="I324" i="56"/>
  <c r="I335" i="56"/>
  <c r="H334" i="56"/>
  <c r="E346" i="56"/>
  <c r="M339" i="56" s="1"/>
  <c r="M347" i="56" s="1"/>
  <c r="H354" i="56"/>
  <c r="H363" i="56"/>
  <c r="H367" i="56"/>
  <c r="F379" i="56"/>
  <c r="N372" i="56" s="1"/>
  <c r="N380" i="56" s="1"/>
  <c r="O373" i="56"/>
  <c r="O379" i="56" s="1"/>
  <c r="O384" i="56"/>
  <c r="O390" i="56" s="1"/>
  <c r="N395" i="56"/>
  <c r="N401" i="56" s="1"/>
  <c r="H398" i="56"/>
  <c r="F412" i="56"/>
  <c r="N405" i="56" s="1"/>
  <c r="N413" i="56" s="1"/>
  <c r="H410" i="56"/>
  <c r="G423" i="56"/>
  <c r="O416" i="56" s="1"/>
  <c r="O424" i="56" s="1"/>
  <c r="H421" i="56"/>
  <c r="H422" i="56"/>
  <c r="I434" i="56"/>
  <c r="H432" i="56"/>
  <c r="G445" i="56"/>
  <c r="O438" i="56" s="1"/>
  <c r="O446" i="56" s="1"/>
  <c r="G456" i="56"/>
  <c r="O449" i="56" s="1"/>
  <c r="O457" i="56" s="1"/>
  <c r="O450" i="56"/>
  <c r="O456" i="56" s="1"/>
  <c r="O566" i="56"/>
  <c r="I93" i="56"/>
  <c r="N258" i="56"/>
  <c r="O280" i="56"/>
  <c r="H242" i="56"/>
  <c r="M252" i="56"/>
  <c r="M254" i="56"/>
  <c r="M256" i="56"/>
  <c r="E258" i="56"/>
  <c r="M251" i="56" s="1"/>
  <c r="M259" i="56" s="1"/>
  <c r="H263" i="56"/>
  <c r="H265" i="56"/>
  <c r="H287" i="56"/>
  <c r="M241" i="56"/>
  <c r="E247" i="56"/>
  <c r="M240" i="56" s="1"/>
  <c r="M248" i="56" s="1"/>
  <c r="F258" i="56"/>
  <c r="N251" i="56" s="1"/>
  <c r="N259" i="56" s="1"/>
  <c r="H288" i="56"/>
  <c r="N241" i="56"/>
  <c r="N247" i="56" s="1"/>
  <c r="H245" i="56"/>
  <c r="O252" i="56"/>
  <c r="O258" i="56" s="1"/>
  <c r="M253" i="56"/>
  <c r="M255" i="56"/>
  <c r="H266" i="56"/>
  <c r="M274" i="56"/>
  <c r="M276" i="56"/>
  <c r="M278" i="56"/>
  <c r="M279" i="56"/>
  <c r="E280" i="56"/>
  <c r="M273" i="56" s="1"/>
  <c r="M281" i="56" s="1"/>
  <c r="O241" i="56"/>
  <c r="O247" i="56" s="1"/>
  <c r="M263" i="56"/>
  <c r="N274" i="56"/>
  <c r="N280" i="56" s="1"/>
  <c r="E291" i="56"/>
  <c r="M284" i="56" s="1"/>
  <c r="M292" i="56" s="1"/>
  <c r="M285" i="56"/>
  <c r="M291" i="56" s="1"/>
  <c r="H286" i="56"/>
  <c r="O302" i="56"/>
  <c r="H296" i="56"/>
  <c r="N296" i="56"/>
  <c r="N302" i="56" s="1"/>
  <c r="H298" i="56"/>
  <c r="H300" i="56"/>
  <c r="H301" i="56"/>
  <c r="O307" i="56"/>
  <c r="O313" i="56" s="1"/>
  <c r="M308" i="56"/>
  <c r="M310" i="56"/>
  <c r="H319" i="56"/>
  <c r="N319" i="56"/>
  <c r="N324" i="56" s="1"/>
  <c r="M329" i="56"/>
  <c r="M331" i="56"/>
  <c r="M333" i="56"/>
  <c r="E335" i="56"/>
  <c r="M328" i="56" s="1"/>
  <c r="M336" i="56" s="1"/>
  <c r="H340" i="56"/>
  <c r="N340" i="56"/>
  <c r="N346" i="56" s="1"/>
  <c r="H342" i="56"/>
  <c r="H344" i="56"/>
  <c r="H345" i="56"/>
  <c r="O351" i="56"/>
  <c r="M352" i="56"/>
  <c r="O353" i="56"/>
  <c r="M354" i="56"/>
  <c r="N363" i="56"/>
  <c r="N368" i="56" s="1"/>
  <c r="M373" i="56"/>
  <c r="M375" i="56"/>
  <c r="M377" i="56"/>
  <c r="E379" i="56"/>
  <c r="M372" i="56" s="1"/>
  <c r="M380" i="56" s="1"/>
  <c r="N384" i="56"/>
  <c r="N390" i="56" s="1"/>
  <c r="H386" i="56"/>
  <c r="H388" i="56"/>
  <c r="H389" i="56"/>
  <c r="M395" i="56"/>
  <c r="H396" i="56"/>
  <c r="O423" i="56"/>
  <c r="M318" i="56"/>
  <c r="M320" i="56"/>
  <c r="E324" i="56"/>
  <c r="M317" i="56" s="1"/>
  <c r="M325" i="56" s="1"/>
  <c r="N329" i="56"/>
  <c r="N335" i="56" s="1"/>
  <c r="O340" i="56"/>
  <c r="O346" i="56" s="1"/>
  <c r="M341" i="56"/>
  <c r="M362" i="56"/>
  <c r="M364" i="56"/>
  <c r="E368" i="56"/>
  <c r="M361" i="56" s="1"/>
  <c r="M369" i="56" s="1"/>
  <c r="N373" i="56"/>
  <c r="N379" i="56" s="1"/>
  <c r="M396" i="56"/>
  <c r="N445" i="56"/>
  <c r="H299" i="56"/>
  <c r="E313" i="56"/>
  <c r="M306" i="56" s="1"/>
  <c r="M314" i="56" s="1"/>
  <c r="E357" i="56"/>
  <c r="M350" i="56" s="1"/>
  <c r="M358" i="56" s="1"/>
  <c r="O395" i="56"/>
  <c r="O401" i="56" s="1"/>
  <c r="N478" i="56"/>
  <c r="M296" i="56"/>
  <c r="M302" i="56" s="1"/>
  <c r="N307" i="56"/>
  <c r="N313" i="56" s="1"/>
  <c r="H309" i="56"/>
  <c r="H311" i="56"/>
  <c r="O318" i="56"/>
  <c r="O324" i="56" s="1"/>
  <c r="H330" i="56"/>
  <c r="H332" i="56"/>
  <c r="M340" i="56"/>
  <c r="H374" i="56"/>
  <c r="H376" i="56"/>
  <c r="M384" i="56"/>
  <c r="H397" i="56"/>
  <c r="O467" i="56"/>
  <c r="H418" i="56"/>
  <c r="M428" i="56"/>
  <c r="M430" i="56"/>
  <c r="M432" i="56"/>
  <c r="E434" i="56"/>
  <c r="M427" i="56" s="1"/>
  <c r="M435" i="56" s="1"/>
  <c r="H441" i="56"/>
  <c r="H462" i="56"/>
  <c r="H464" i="56"/>
  <c r="M472" i="56"/>
  <c r="M474" i="56"/>
  <c r="M476" i="56"/>
  <c r="F478" i="56"/>
  <c r="N471" i="56" s="1"/>
  <c r="N479" i="56" s="1"/>
  <c r="M398" i="56"/>
  <c r="N407" i="56"/>
  <c r="M417" i="56"/>
  <c r="M419" i="56"/>
  <c r="M421" i="56"/>
  <c r="M422" i="56"/>
  <c r="E423" i="56"/>
  <c r="M416" i="56" s="1"/>
  <c r="M424" i="56" s="1"/>
  <c r="N428" i="56"/>
  <c r="N434" i="56" s="1"/>
  <c r="H433" i="56"/>
  <c r="O439" i="56"/>
  <c r="O445" i="56" s="1"/>
  <c r="M440" i="56"/>
  <c r="M442" i="56"/>
  <c r="N451" i="56"/>
  <c r="N456" i="56" s="1"/>
  <c r="M461" i="56"/>
  <c r="M463" i="56"/>
  <c r="M465" i="56"/>
  <c r="M466" i="56"/>
  <c r="E467" i="56"/>
  <c r="M460" i="56" s="1"/>
  <c r="M468" i="56" s="1"/>
  <c r="H472" i="56"/>
  <c r="H477" i="56"/>
  <c r="M483" i="56"/>
  <c r="H484" i="56"/>
  <c r="M485" i="56"/>
  <c r="H486" i="56"/>
  <c r="M406" i="56"/>
  <c r="M408" i="56"/>
  <c r="E412" i="56"/>
  <c r="M405" i="56" s="1"/>
  <c r="M413" i="56" s="1"/>
  <c r="N417" i="56"/>
  <c r="N423" i="56" s="1"/>
  <c r="O428" i="56"/>
  <c r="O434" i="56" s="1"/>
  <c r="M429" i="56"/>
  <c r="M450" i="56"/>
  <c r="M452" i="56"/>
  <c r="E456" i="56"/>
  <c r="M449" i="56" s="1"/>
  <c r="M457" i="56" s="1"/>
  <c r="N461" i="56"/>
  <c r="N467" i="56" s="1"/>
  <c r="O472" i="56"/>
  <c r="O478" i="56" s="1"/>
  <c r="M473" i="56"/>
  <c r="H483" i="56"/>
  <c r="M484" i="56"/>
  <c r="O544" i="56"/>
  <c r="O483" i="56"/>
  <c r="O489" i="56" s="1"/>
  <c r="M494" i="56"/>
  <c r="M496" i="56"/>
  <c r="E500" i="56"/>
  <c r="M493" i="56" s="1"/>
  <c r="M501" i="56" s="1"/>
  <c r="H505" i="56"/>
  <c r="N505" i="56"/>
  <c r="N511" i="56" s="1"/>
  <c r="H507" i="56"/>
  <c r="H509" i="56"/>
  <c r="O516" i="56"/>
  <c r="O522" i="56" s="1"/>
  <c r="M517" i="56"/>
  <c r="M538" i="56"/>
  <c r="M540" i="56"/>
  <c r="E544" i="56"/>
  <c r="M537" i="56" s="1"/>
  <c r="M545" i="56" s="1"/>
  <c r="N549" i="56"/>
  <c r="N555" i="56" s="1"/>
  <c r="H551" i="56"/>
  <c r="H553" i="56"/>
  <c r="H554" i="56"/>
  <c r="F566" i="56"/>
  <c r="N559" i="56" s="1"/>
  <c r="N567" i="56" s="1"/>
  <c r="O571" i="56"/>
  <c r="O577" i="56" s="1"/>
  <c r="I640" i="56"/>
  <c r="M487" i="56"/>
  <c r="N494" i="56"/>
  <c r="N500" i="56" s="1"/>
  <c r="H498" i="56"/>
  <c r="O505" i="56"/>
  <c r="O511" i="56" s="1"/>
  <c r="M506" i="56"/>
  <c r="M508" i="56"/>
  <c r="H519" i="56"/>
  <c r="M527" i="56"/>
  <c r="M529" i="56"/>
  <c r="M531" i="56"/>
  <c r="E533" i="56"/>
  <c r="M526" i="56" s="1"/>
  <c r="M534" i="56" s="1"/>
  <c r="N538" i="56"/>
  <c r="N544" i="56" s="1"/>
  <c r="H542" i="56"/>
  <c r="O549" i="56"/>
  <c r="O555" i="56" s="1"/>
  <c r="M550" i="56"/>
  <c r="M552" i="56"/>
  <c r="E566" i="56"/>
  <c r="M559" i="56" s="1"/>
  <c r="M567" i="56" s="1"/>
  <c r="M560" i="56"/>
  <c r="H561" i="56"/>
  <c r="N562" i="56"/>
  <c r="N565" i="56"/>
  <c r="G566" i="56"/>
  <c r="O559" i="56" s="1"/>
  <c r="O567" i="56" s="1"/>
  <c r="I577" i="56"/>
  <c r="M573" i="56"/>
  <c r="I638" i="56"/>
  <c r="I639" i="56"/>
  <c r="M516" i="56"/>
  <c r="E522" i="56"/>
  <c r="M515" i="56" s="1"/>
  <c r="M523" i="56" s="1"/>
  <c r="E577" i="56"/>
  <c r="M570" i="56" s="1"/>
  <c r="M578" i="56" s="1"/>
  <c r="M574" i="56"/>
  <c r="H575" i="56"/>
  <c r="N588" i="56"/>
  <c r="I637" i="56"/>
  <c r="I642" i="56"/>
  <c r="H497" i="56"/>
  <c r="M505" i="56"/>
  <c r="H539" i="56"/>
  <c r="H541" i="56"/>
  <c r="M549" i="56"/>
  <c r="H563" i="56"/>
  <c r="F577" i="56"/>
  <c r="N570" i="56" s="1"/>
  <c r="N578" i="56" s="1"/>
  <c r="N571" i="56"/>
  <c r="N577" i="56" s="1"/>
  <c r="M571" i="56"/>
  <c r="I641" i="56"/>
  <c r="F588" i="56"/>
  <c r="N581" i="56" s="1"/>
  <c r="N589" i="56" s="1"/>
  <c r="M620" i="56"/>
  <c r="E621" i="56"/>
  <c r="M614" i="56" s="1"/>
  <c r="M622" i="56" s="1"/>
  <c r="H626" i="56"/>
  <c r="N626" i="56"/>
  <c r="H628" i="56"/>
  <c r="N628" i="56"/>
  <c r="H630" i="56"/>
  <c r="N630" i="56"/>
  <c r="H631" i="56"/>
  <c r="N631" i="56"/>
  <c r="F632" i="56"/>
  <c r="O582" i="56"/>
  <c r="O588" i="56" s="1"/>
  <c r="M583" i="56"/>
  <c r="N594" i="56"/>
  <c r="N599" i="56" s="1"/>
  <c r="M604" i="56"/>
  <c r="O605" i="56"/>
  <c r="O610" i="56" s="1"/>
  <c r="M606" i="56"/>
  <c r="M608" i="56"/>
  <c r="E610" i="56"/>
  <c r="M603" i="56" s="1"/>
  <c r="M611" i="56" s="1"/>
  <c r="N615" i="56"/>
  <c r="N621" i="56" s="1"/>
  <c r="O626" i="56"/>
  <c r="M627" i="56"/>
  <c r="O628" i="56"/>
  <c r="M629" i="56"/>
  <c r="O630" i="56"/>
  <c r="O631" i="56"/>
  <c r="G632" i="56"/>
  <c r="H583" i="56"/>
  <c r="H585" i="56"/>
  <c r="M593" i="56"/>
  <c r="M595" i="56"/>
  <c r="M597" i="56"/>
  <c r="M598" i="56"/>
  <c r="E599" i="56"/>
  <c r="M592" i="56" s="1"/>
  <c r="M600" i="56" s="1"/>
  <c r="N604" i="56"/>
  <c r="N610" i="56" s="1"/>
  <c r="H609" i="56"/>
  <c r="O615" i="56"/>
  <c r="O621" i="56" s="1"/>
  <c r="M616" i="56"/>
  <c r="M618" i="56"/>
  <c r="M628" i="56"/>
  <c r="O629" i="56"/>
  <c r="M630" i="56"/>
  <c r="E632" i="56"/>
  <c r="I632" i="56"/>
  <c r="H12" i="55"/>
  <c r="F12" i="55"/>
  <c r="H8" i="55"/>
  <c r="F8" i="55"/>
  <c r="M269" i="56" l="1"/>
  <c r="N412" i="56"/>
  <c r="O248" i="56"/>
  <c r="M346" i="56"/>
  <c r="H599" i="56"/>
  <c r="M566" i="56"/>
  <c r="N291" i="56"/>
  <c r="J282" i="56" s="1"/>
  <c r="H621" i="56"/>
  <c r="M588" i="56"/>
  <c r="J579" i="56" s="1"/>
  <c r="H456" i="56"/>
  <c r="H533" i="56"/>
  <c r="M247" i="56"/>
  <c r="J238" i="56" s="1"/>
  <c r="H522" i="56"/>
  <c r="M625" i="56"/>
  <c r="M633" i="56" s="1"/>
  <c r="O625" i="56"/>
  <c r="O633" i="56" s="1"/>
  <c r="N625" i="56"/>
  <c r="N633" i="56" s="1"/>
  <c r="H368" i="56"/>
  <c r="M390" i="56"/>
  <c r="J381" i="56" s="1"/>
  <c r="N269" i="56"/>
  <c r="H489" i="56"/>
  <c r="H280" i="56"/>
  <c r="M621" i="56"/>
  <c r="J612" i="56" s="1"/>
  <c r="M577" i="56"/>
  <c r="J568" i="56" s="1"/>
  <c r="N566" i="56"/>
  <c r="M555" i="56"/>
  <c r="J546" i="56" s="1"/>
  <c r="M533" i="56"/>
  <c r="J524" i="56" s="1"/>
  <c r="M522" i="56"/>
  <c r="J513" i="56" s="1"/>
  <c r="M511" i="56"/>
  <c r="J502" i="56" s="1"/>
  <c r="M500" i="56"/>
  <c r="J491" i="56" s="1"/>
  <c r="H478" i="56"/>
  <c r="M445" i="56"/>
  <c r="J436" i="56" s="1"/>
  <c r="H445" i="56"/>
  <c r="H434" i="56"/>
  <c r="M412" i="56"/>
  <c r="H379" i="56"/>
  <c r="J337" i="56"/>
  <c r="H324" i="56"/>
  <c r="J293" i="56"/>
  <c r="H291" i="56"/>
  <c r="H588" i="56"/>
  <c r="H544" i="56"/>
  <c r="H258" i="56"/>
  <c r="M632" i="56"/>
  <c r="H577" i="56"/>
  <c r="H412" i="56"/>
  <c r="M313" i="56"/>
  <c r="J304" i="56" s="1"/>
  <c r="H247" i="56"/>
  <c r="H610" i="56"/>
  <c r="H500" i="56"/>
  <c r="H566" i="56"/>
  <c r="H467" i="56"/>
  <c r="H423" i="56"/>
  <c r="H313" i="56"/>
  <c r="H357" i="56"/>
  <c r="H335" i="56"/>
  <c r="M357" i="56"/>
  <c r="H555" i="56"/>
  <c r="M423" i="56"/>
  <c r="J414" i="56" s="1"/>
  <c r="M324" i="56"/>
  <c r="J315" i="56" s="1"/>
  <c r="H346" i="56"/>
  <c r="M335" i="56"/>
  <c r="J326" i="56" s="1"/>
  <c r="O632" i="56"/>
  <c r="I643" i="56"/>
  <c r="H511" i="56"/>
  <c r="M467" i="56"/>
  <c r="J458" i="56" s="1"/>
  <c r="M478" i="56"/>
  <c r="J469" i="56" s="1"/>
  <c r="M434" i="56"/>
  <c r="J425" i="56" s="1"/>
  <c r="M401" i="56"/>
  <c r="J392" i="56" s="1"/>
  <c r="M280" i="56"/>
  <c r="J271" i="56" s="1"/>
  <c r="N632" i="56"/>
  <c r="M456" i="56"/>
  <c r="J447" i="56" s="1"/>
  <c r="M489" i="56"/>
  <c r="J480" i="56" s="1"/>
  <c r="H401" i="56"/>
  <c r="M368" i="56"/>
  <c r="J359" i="56" s="1"/>
  <c r="H390" i="56"/>
  <c r="M379" i="56"/>
  <c r="J370" i="56" s="1"/>
  <c r="H302" i="56"/>
  <c r="H269" i="56"/>
  <c r="M258" i="56"/>
  <c r="J249" i="56" s="1"/>
  <c r="M599" i="56"/>
  <c r="J590" i="56" s="1"/>
  <c r="M610" i="56"/>
  <c r="J601" i="56" s="1"/>
  <c r="H632" i="56"/>
  <c r="M544" i="56"/>
  <c r="J535" i="56" s="1"/>
  <c r="O357" i="56"/>
  <c r="C10" i="55"/>
  <c r="H11" i="55"/>
  <c r="F11" i="55"/>
  <c r="H9" i="55"/>
  <c r="F9" i="55"/>
  <c r="J260" i="56" l="1"/>
  <c r="H30" i="56" s="1"/>
  <c r="F240" i="55" s="1"/>
  <c r="J557" i="56"/>
  <c r="H57" i="56" s="1"/>
  <c r="F267" i="55" s="1"/>
  <c r="J403" i="56"/>
  <c r="H43" i="56" s="1"/>
  <c r="F253" i="55" s="1"/>
  <c r="J623" i="56"/>
  <c r="H63" i="56" s="1"/>
  <c r="F273" i="55" s="1"/>
  <c r="J348" i="56"/>
  <c r="H38" i="56" s="1"/>
  <c r="F248" i="55" s="1"/>
  <c r="H55" i="56"/>
  <c r="F265" i="55" s="1"/>
  <c r="H61" i="56"/>
  <c r="H60" i="56"/>
  <c r="F270" i="55" s="1"/>
  <c r="H29" i="56"/>
  <c r="M29" i="56" s="1"/>
  <c r="H40" i="56"/>
  <c r="F250" i="55" s="1"/>
  <c r="H39" i="56"/>
  <c r="F249" i="55" s="1"/>
  <c r="H50" i="56"/>
  <c r="F260" i="55" s="1"/>
  <c r="H47" i="56"/>
  <c r="F257" i="55" s="1"/>
  <c r="H31" i="56"/>
  <c r="M31" i="56" s="1"/>
  <c r="H42" i="56"/>
  <c r="F252" i="55" s="1"/>
  <c r="H45" i="56"/>
  <c r="F255" i="55" s="1"/>
  <c r="H49" i="56"/>
  <c r="F259" i="55" s="1"/>
  <c r="H48" i="56"/>
  <c r="H28" i="56"/>
  <c r="F238" i="55" s="1"/>
  <c r="H36" i="56"/>
  <c r="H35" i="56"/>
  <c r="M35" i="56" s="1"/>
  <c r="H44" i="56"/>
  <c r="H34" i="56"/>
  <c r="F244" i="55" s="1"/>
  <c r="H32" i="56"/>
  <c r="F242" i="55" s="1"/>
  <c r="H33" i="56"/>
  <c r="F243" i="55" s="1"/>
  <c r="H37" i="56"/>
  <c r="F247" i="55" s="1"/>
  <c r="H46" i="56"/>
  <c r="F256" i="55" s="1"/>
  <c r="H51" i="56"/>
  <c r="H52" i="56"/>
  <c r="F262" i="55" s="1"/>
  <c r="H53" i="56"/>
  <c r="F263" i="55" s="1"/>
  <c r="H54" i="56"/>
  <c r="F264" i="55" s="1"/>
  <c r="H56" i="56"/>
  <c r="F266" i="55" s="1"/>
  <c r="H58" i="56"/>
  <c r="F268" i="55" s="1"/>
  <c r="H62" i="56"/>
  <c r="F272" i="55" s="1"/>
  <c r="H41" i="56"/>
  <c r="F251" i="55" s="1"/>
  <c r="H59" i="56"/>
  <c r="F269" i="55" s="1"/>
  <c r="H7" i="55"/>
  <c r="F7" i="55"/>
  <c r="L50" i="56" l="1"/>
  <c r="L60" i="56"/>
  <c r="L55" i="56"/>
  <c r="M42" i="56"/>
  <c r="N55" i="56"/>
  <c r="N47" i="56"/>
  <c r="L30" i="56"/>
  <c r="N51" i="56"/>
  <c r="F261" i="55"/>
  <c r="M44" i="56"/>
  <c r="F254" i="55"/>
  <c r="N29" i="56"/>
  <c r="F239" i="55"/>
  <c r="L35" i="56"/>
  <c r="F245" i="55"/>
  <c r="L48" i="56"/>
  <c r="F258" i="55"/>
  <c r="N31" i="56"/>
  <c r="F241" i="55"/>
  <c r="L61" i="56"/>
  <c r="F271" i="55"/>
  <c r="M36" i="56"/>
  <c r="F246" i="55"/>
  <c r="L63" i="56"/>
  <c r="N63" i="56"/>
  <c r="L45" i="56"/>
  <c r="N45" i="56"/>
  <c r="M40" i="56"/>
  <c r="M45" i="56"/>
  <c r="L40" i="56"/>
  <c r="N40" i="56"/>
  <c r="M55" i="56"/>
  <c r="N62" i="56"/>
  <c r="N58" i="56"/>
  <c r="M57" i="56"/>
  <c r="N56" i="56"/>
  <c r="L54" i="56"/>
  <c r="L53" i="56"/>
  <c r="M52" i="56"/>
  <c r="M51" i="56"/>
  <c r="L46" i="56"/>
  <c r="M37" i="56"/>
  <c r="L33" i="56"/>
  <c r="M32" i="56"/>
  <c r="N30" i="56"/>
  <c r="L34" i="56"/>
  <c r="L43" i="56"/>
  <c r="N44" i="56"/>
  <c r="N35" i="56"/>
  <c r="L36" i="56"/>
  <c r="N28" i="56"/>
  <c r="N48" i="56"/>
  <c r="N49" i="56"/>
  <c r="N42" i="56"/>
  <c r="L31" i="56"/>
  <c r="M63" i="56"/>
  <c r="M47" i="56"/>
  <c r="N50" i="56"/>
  <c r="N39" i="56"/>
  <c r="L29" i="56"/>
  <c r="N60" i="56"/>
  <c r="N61" i="56"/>
  <c r="M60" i="56"/>
  <c r="M50" i="56"/>
  <c r="M48" i="56"/>
  <c r="L47" i="56"/>
  <c r="L28" i="56"/>
  <c r="M28" i="56" s="1"/>
  <c r="L51" i="56"/>
  <c r="L44" i="56"/>
  <c r="L42" i="56"/>
  <c r="M61" i="56"/>
  <c r="N36" i="56"/>
  <c r="M43" i="56"/>
  <c r="M34" i="56"/>
  <c r="N57" i="56"/>
  <c r="N52" i="56"/>
  <c r="L58" i="56"/>
  <c r="N43" i="56"/>
  <c r="L49" i="56"/>
  <c r="M30" i="56"/>
  <c r="M54" i="56"/>
  <c r="N32" i="56"/>
  <c r="L57" i="56"/>
  <c r="L62" i="56"/>
  <c r="N54" i="56"/>
  <c r="L37" i="56"/>
  <c r="N37" i="56"/>
  <c r="L52" i="56"/>
  <c r="M58" i="56"/>
  <c r="M49" i="56"/>
  <c r="L39" i="56"/>
  <c r="M46" i="56"/>
  <c r="M39" i="56"/>
  <c r="N46" i="56"/>
  <c r="M56" i="56"/>
  <c r="M33" i="56"/>
  <c r="M53" i="56"/>
  <c r="M38" i="56"/>
  <c r="L38" i="56"/>
  <c r="N38" i="56"/>
  <c r="M62" i="56"/>
  <c r="N41" i="56"/>
  <c r="M41" i="56"/>
  <c r="L41" i="56"/>
  <c r="N53" i="56"/>
  <c r="L32" i="56"/>
  <c r="N33" i="56"/>
  <c r="L56" i="56"/>
  <c r="M59" i="56"/>
  <c r="L59" i="56"/>
  <c r="N59" i="56"/>
  <c r="N34" i="56"/>
  <c r="H6" i="55"/>
  <c r="F6" i="55"/>
  <c r="H5" i="55" l="1"/>
  <c r="F5" i="55"/>
  <c r="G204" i="55" l="1"/>
  <c r="G203" i="55"/>
  <c r="G202" i="55"/>
  <c r="G201" i="55"/>
  <c r="G200" i="55"/>
  <c r="G199" i="55"/>
  <c r="G198" i="55"/>
  <c r="G197" i="55"/>
  <c r="G196" i="55"/>
  <c r="G195" i="55"/>
  <c r="G194" i="55"/>
  <c r="G193" i="55"/>
  <c r="G192" i="55"/>
  <c r="G191" i="55"/>
  <c r="G190" i="55"/>
  <c r="G189" i="55"/>
  <c r="G188" i="55"/>
  <c r="G187" i="55"/>
  <c r="G186" i="55"/>
  <c r="G185" i="55"/>
  <c r="G184" i="55"/>
  <c r="G183" i="55"/>
  <c r="G182" i="55"/>
  <c r="G181" i="55"/>
  <c r="G180" i="55"/>
  <c r="G179" i="55"/>
  <c r="G178" i="55"/>
  <c r="G177" i="55"/>
  <c r="G176" i="55"/>
  <c r="G175" i="55"/>
  <c r="G174" i="55"/>
  <c r="G173" i="55"/>
  <c r="G172" i="55"/>
  <c r="G171" i="55"/>
  <c r="G170" i="55"/>
  <c r="G169" i="55"/>
  <c r="G168" i="55"/>
  <c r="G167" i="55"/>
  <c r="G166" i="55"/>
  <c r="G165" i="55"/>
  <c r="G164" i="55"/>
  <c r="G163" i="55"/>
  <c r="G162" i="55"/>
  <c r="G161" i="55"/>
  <c r="G160" i="55"/>
  <c r="G159" i="55"/>
  <c r="G158" i="55"/>
  <c r="G157" i="55"/>
  <c r="G156" i="55"/>
  <c r="G155" i="55"/>
  <c r="I14" i="56" l="1"/>
  <c r="I15" i="56"/>
  <c r="I16" i="56"/>
  <c r="I17" i="56"/>
  <c r="I18" i="56"/>
  <c r="I19" i="56"/>
  <c r="I20" i="56"/>
  <c r="I21" i="56"/>
  <c r="I22" i="56"/>
  <c r="I23" i="56"/>
  <c r="I24" i="56"/>
  <c r="I25" i="56"/>
  <c r="I26" i="56"/>
  <c r="I27" i="56"/>
  <c r="I28" i="56"/>
  <c r="I29" i="56"/>
  <c r="I30" i="56"/>
  <c r="I31" i="56"/>
  <c r="I32" i="56"/>
  <c r="I33" i="56"/>
  <c r="I34" i="56"/>
  <c r="I35" i="56"/>
  <c r="I36" i="56"/>
  <c r="I37" i="56"/>
  <c r="I38" i="56"/>
  <c r="I39" i="56"/>
  <c r="I40" i="56"/>
  <c r="I41" i="56"/>
  <c r="I42" i="56"/>
  <c r="I43" i="56"/>
  <c r="I44" i="56"/>
  <c r="I45" i="56"/>
  <c r="I46" i="56"/>
  <c r="I47" i="56"/>
  <c r="I48" i="56"/>
  <c r="I49" i="56"/>
  <c r="I50" i="56"/>
  <c r="I51" i="56"/>
  <c r="I52" i="56"/>
  <c r="I53" i="56"/>
  <c r="I54" i="56"/>
  <c r="I55" i="56"/>
  <c r="I56" i="56"/>
  <c r="I57" i="56"/>
  <c r="I58" i="56"/>
  <c r="I59" i="56"/>
  <c r="I60" i="56"/>
  <c r="I61" i="56"/>
  <c r="I62" i="56"/>
  <c r="I63" i="56"/>
  <c r="AA37" i="2"/>
  <c r="AB37" i="2" s="1"/>
  <c r="AA38" i="2"/>
  <c r="AB38" i="2" s="1"/>
  <c r="AA39" i="2"/>
  <c r="AB39" i="2" s="1"/>
  <c r="AA40" i="2"/>
  <c r="AB40" i="2"/>
  <c r="AA41" i="2"/>
  <c r="AB41" i="2" s="1"/>
  <c r="AA42" i="2"/>
  <c r="AB42" i="2" s="1"/>
  <c r="AA43" i="2"/>
  <c r="AB43" i="2" s="1"/>
  <c r="AA44" i="2"/>
  <c r="AB44" i="2" s="1"/>
  <c r="AA45" i="2"/>
  <c r="AB45" i="2" s="1"/>
  <c r="AA46" i="2"/>
  <c r="AB46" i="2" s="1"/>
  <c r="AA47" i="2"/>
  <c r="AB47" i="2" s="1"/>
  <c r="AA48" i="2"/>
  <c r="AB48" i="2" s="1"/>
  <c r="AA49" i="2"/>
  <c r="AB49" i="2" s="1"/>
  <c r="AA50" i="2"/>
  <c r="AB50" i="2" s="1"/>
  <c r="AA51" i="2"/>
  <c r="AB51" i="2" s="1"/>
  <c r="AA52" i="2"/>
  <c r="AB52" i="2" s="1"/>
  <c r="AA53" i="2"/>
  <c r="AB53" i="2" s="1"/>
  <c r="AA54" i="2"/>
  <c r="AB54" i="2" s="1"/>
  <c r="AA55" i="2"/>
  <c r="AB55" i="2" s="1"/>
  <c r="AA56" i="2"/>
  <c r="AB56" i="2" s="1"/>
  <c r="AA57" i="2"/>
  <c r="AB57" i="2" s="1"/>
  <c r="AA58" i="2"/>
  <c r="AB58" i="2" s="1"/>
  <c r="AA59" i="2"/>
  <c r="AB59" i="2" s="1"/>
  <c r="AA60" i="2"/>
  <c r="AB60" i="2" s="1"/>
  <c r="AA61" i="2"/>
  <c r="AB61" i="2" s="1"/>
  <c r="AA62" i="2"/>
  <c r="AB62" i="2" s="1"/>
  <c r="AA63" i="2"/>
  <c r="AB63" i="2" s="1"/>
  <c r="AA64" i="2"/>
  <c r="AB64" i="2" s="1"/>
  <c r="AA65" i="2"/>
  <c r="AB65" i="2" s="1"/>
  <c r="AA66" i="2"/>
  <c r="AB66" i="2" s="1"/>
  <c r="AA67" i="2"/>
  <c r="AB67" i="2" s="1"/>
  <c r="AA68" i="2"/>
  <c r="AB68" i="2" s="1"/>
  <c r="AA69" i="2"/>
  <c r="AB69" i="2" s="1"/>
  <c r="AA70" i="2"/>
  <c r="AB70" i="2" s="1"/>
  <c r="AA71" i="2"/>
  <c r="AB71" i="2" s="1"/>
  <c r="AA72" i="2"/>
  <c r="AB72" i="2" s="1"/>
  <c r="AA73" i="2"/>
  <c r="AB73" i="2" s="1"/>
  <c r="AA74" i="2"/>
  <c r="AB74" i="2" s="1"/>
  <c r="AA75" i="2"/>
  <c r="AB75" i="2" s="1"/>
  <c r="AA76" i="2"/>
  <c r="AB76" i="2" s="1"/>
  <c r="AA77" i="2"/>
  <c r="AB77" i="2" s="1"/>
  <c r="AA78" i="2"/>
  <c r="AB78" i="2" s="1"/>
  <c r="AA79" i="2"/>
  <c r="AB79" i="2" s="1"/>
  <c r="AA80" i="2"/>
  <c r="AB80" i="2" s="1"/>
  <c r="AA81" i="2"/>
  <c r="AB81" i="2" s="1"/>
  <c r="AA82" i="2"/>
  <c r="AB82" i="2" s="1"/>
  <c r="AA83" i="2"/>
  <c r="AB83" i="2" s="1"/>
  <c r="AA84" i="2"/>
  <c r="AB84" i="2" s="1"/>
  <c r="AA85" i="2"/>
  <c r="AB85" i="2" s="1"/>
  <c r="AA86" i="2"/>
  <c r="AB86" i="2" s="1"/>
  <c r="AA87" i="2"/>
  <c r="AB87" i="2" s="1"/>
  <c r="AA88" i="2"/>
  <c r="AB88" i="2" s="1"/>
  <c r="AA89" i="2"/>
  <c r="AB89" i="2" s="1"/>
  <c r="AA90" i="2"/>
  <c r="AB90" i="2" s="1"/>
  <c r="AA91" i="2"/>
  <c r="AB91" i="2" s="1"/>
  <c r="AA92" i="2"/>
  <c r="AB92" i="2" s="1"/>
  <c r="AA93" i="2"/>
  <c r="AB93" i="2" s="1"/>
  <c r="AA94" i="2"/>
  <c r="AB94" i="2" s="1"/>
  <c r="AA95" i="2"/>
  <c r="AB95" i="2" s="1"/>
  <c r="AA96" i="2"/>
  <c r="AB96" i="2" s="1"/>
  <c r="AA97" i="2"/>
  <c r="AB97" i="2" s="1"/>
  <c r="AA98" i="2"/>
  <c r="AB98" i="2" s="1"/>
  <c r="AA99" i="2"/>
  <c r="AB99" i="2" s="1"/>
  <c r="AA100" i="2"/>
  <c r="AB100" i="2" s="1"/>
  <c r="AA101" i="2"/>
  <c r="AB101" i="2" s="1"/>
  <c r="AA102" i="2"/>
  <c r="AB102" i="2" s="1"/>
  <c r="AA103" i="2"/>
  <c r="AB103" i="2" s="1"/>
  <c r="AA104" i="2"/>
  <c r="AB104" i="2" s="1"/>
  <c r="AA105" i="2"/>
  <c r="AB105" i="2" s="1"/>
  <c r="AA106" i="2"/>
  <c r="AB106" i="2" s="1"/>
  <c r="AA107" i="2"/>
  <c r="AB107" i="2" s="1"/>
  <c r="AA108" i="2"/>
  <c r="AB108" i="2" s="1"/>
  <c r="AA109" i="2"/>
  <c r="AB109" i="2" s="1"/>
  <c r="AA110" i="2"/>
  <c r="AB110" i="2" s="1"/>
  <c r="AA111" i="2"/>
  <c r="AB111" i="2" s="1"/>
  <c r="AA112" i="2"/>
  <c r="AB112" i="2" s="1"/>
  <c r="AA113" i="2"/>
  <c r="AB113" i="2" s="1"/>
  <c r="AA114" i="2"/>
  <c r="AB114" i="2" s="1"/>
  <c r="AA115" i="2"/>
  <c r="AB115" i="2" s="1"/>
  <c r="AA116" i="2"/>
  <c r="AB116" i="2" s="1"/>
  <c r="AA117" i="2"/>
  <c r="AB117" i="2" s="1"/>
  <c r="AA118" i="2"/>
  <c r="AB118" i="2" s="1"/>
  <c r="AA119" i="2"/>
  <c r="AB119" i="2" s="1"/>
  <c r="AA120" i="2"/>
  <c r="AB120" i="2" s="1"/>
  <c r="AA121" i="2"/>
  <c r="AB121" i="2" s="1"/>
  <c r="AA122" i="2"/>
  <c r="AB122" i="2" s="1"/>
  <c r="AA123" i="2"/>
  <c r="AB123" i="2" s="1"/>
  <c r="AA124" i="2"/>
  <c r="AB124" i="2" s="1"/>
  <c r="AA125" i="2"/>
  <c r="AB125" i="2" s="1"/>
  <c r="AA126" i="2"/>
  <c r="AB126" i="2" s="1"/>
  <c r="AA127" i="2"/>
  <c r="AB127" i="2" s="1"/>
  <c r="AA128" i="2"/>
  <c r="AB128" i="2" s="1"/>
  <c r="AA129" i="2"/>
  <c r="AB129" i="2" s="1"/>
  <c r="AA130" i="2"/>
  <c r="AB130" i="2" s="1"/>
  <c r="AA131" i="2"/>
  <c r="AB131" i="2" s="1"/>
  <c r="AA132" i="2"/>
  <c r="AB132" i="2" s="1"/>
  <c r="AA133" i="2"/>
  <c r="AB133" i="2" s="1"/>
  <c r="AA134" i="2"/>
  <c r="AB134" i="2" s="1"/>
  <c r="AA135" i="2"/>
  <c r="AB135" i="2" s="1"/>
  <c r="AA136" i="2"/>
  <c r="AB136" i="2" s="1"/>
  <c r="AA137" i="2"/>
  <c r="AB137" i="2" s="1"/>
  <c r="AA138" i="2"/>
  <c r="AB138" i="2" s="1"/>
  <c r="AA139" i="2"/>
  <c r="AB139" i="2" s="1"/>
  <c r="AA140" i="2"/>
  <c r="AB140" i="2" s="1"/>
  <c r="AA141" i="2"/>
  <c r="AB141" i="2" s="1"/>
  <c r="AA142" i="2"/>
  <c r="AB142" i="2" s="1"/>
  <c r="AA143" i="2"/>
  <c r="AB143" i="2" s="1"/>
  <c r="AA144" i="2"/>
  <c r="AB144" i="2" s="1"/>
  <c r="AA145" i="2"/>
  <c r="AB145" i="2" s="1"/>
  <c r="AA146" i="2"/>
  <c r="AB146" i="2" s="1"/>
  <c r="AA147" i="2"/>
  <c r="AB147" i="2" s="1"/>
  <c r="AA148" i="2"/>
  <c r="AB148" i="2" s="1"/>
  <c r="AA149" i="2"/>
  <c r="AB149" i="2" s="1"/>
  <c r="AA150" i="2"/>
  <c r="AB150" i="2" s="1"/>
  <c r="AA151" i="2"/>
  <c r="AB151" i="2" s="1"/>
  <c r="AA152" i="2"/>
  <c r="AB152" i="2" s="1"/>
  <c r="AA153" i="2"/>
  <c r="AB153" i="2" s="1"/>
  <c r="AA154" i="2"/>
  <c r="AB154" i="2" s="1"/>
  <c r="AA155" i="2"/>
  <c r="AB155" i="2" s="1"/>
  <c r="AA156" i="2"/>
  <c r="AB156" i="2" s="1"/>
  <c r="AA157" i="2"/>
  <c r="AB157" i="2" s="1"/>
  <c r="AA158" i="2"/>
  <c r="AB158" i="2" s="1"/>
  <c r="AA159" i="2"/>
  <c r="AB159" i="2" s="1"/>
  <c r="AA160" i="2"/>
  <c r="AB160" i="2" s="1"/>
  <c r="AA161" i="2"/>
  <c r="AB161" i="2" s="1"/>
  <c r="AA162" i="2"/>
  <c r="AB162" i="2" s="1"/>
  <c r="AA163" i="2"/>
  <c r="AB163" i="2" s="1"/>
  <c r="AA164" i="2"/>
  <c r="AB164" i="2" s="1"/>
  <c r="AA165" i="2"/>
  <c r="AB165" i="2" s="1"/>
  <c r="AA166" i="2"/>
  <c r="AB166" i="2" s="1"/>
  <c r="AA167" i="2"/>
  <c r="AB167" i="2" s="1"/>
  <c r="AA168" i="2"/>
  <c r="AB168" i="2" s="1"/>
  <c r="AA169" i="2"/>
  <c r="AB169" i="2" s="1"/>
  <c r="AA170" i="2"/>
  <c r="AB170" i="2" s="1"/>
  <c r="AA171" i="2"/>
  <c r="AB171" i="2" s="1"/>
  <c r="AA172" i="2"/>
  <c r="AB172" i="2" s="1"/>
  <c r="AA173" i="2"/>
  <c r="AB173" i="2" s="1"/>
  <c r="AA174" i="2"/>
  <c r="AB174" i="2" s="1"/>
  <c r="AA175" i="2"/>
  <c r="AB175" i="2" s="1"/>
  <c r="AA176" i="2"/>
  <c r="AB176" i="2" s="1"/>
  <c r="AA177" i="2"/>
  <c r="AB177" i="2" s="1"/>
  <c r="AA178" i="2"/>
  <c r="AB178" i="2" s="1"/>
  <c r="AA179" i="2"/>
  <c r="AB179" i="2" s="1"/>
  <c r="AA180" i="2"/>
  <c r="AB180" i="2" s="1"/>
  <c r="AA181" i="2"/>
  <c r="AB181" i="2" s="1"/>
  <c r="AA182" i="2"/>
  <c r="AB182" i="2" s="1"/>
  <c r="AA183" i="2"/>
  <c r="AB183" i="2" s="1"/>
  <c r="AA184" i="2"/>
  <c r="AB184" i="2" s="1"/>
  <c r="AA185" i="2"/>
  <c r="AB185" i="2" s="1"/>
  <c r="AA186" i="2"/>
  <c r="AB186" i="2" s="1"/>
  <c r="AA187" i="2"/>
  <c r="AB187" i="2" s="1"/>
  <c r="AA188" i="2"/>
  <c r="AB188" i="2" s="1"/>
  <c r="AA189" i="2"/>
  <c r="AB189" i="2" s="1"/>
  <c r="AA190" i="2"/>
  <c r="AB190" i="2" s="1"/>
  <c r="AA191" i="2"/>
  <c r="AB191" i="2" s="1"/>
  <c r="AA192" i="2"/>
  <c r="AB192" i="2" s="1"/>
  <c r="AA193" i="2"/>
  <c r="AB193" i="2" s="1"/>
  <c r="AA194" i="2"/>
  <c r="AB194" i="2" s="1"/>
  <c r="AA195" i="2"/>
  <c r="AB195" i="2" s="1"/>
  <c r="AA196" i="2"/>
  <c r="AB196" i="2" s="1"/>
  <c r="AA197" i="2"/>
  <c r="AB197" i="2" s="1"/>
  <c r="AA198" i="2"/>
  <c r="AB198" i="2" s="1"/>
  <c r="AA199" i="2"/>
  <c r="AB199" i="2" s="1"/>
  <c r="AA200" i="2"/>
  <c r="AB200" i="2" s="1"/>
  <c r="AA201" i="2"/>
  <c r="AB201" i="2" s="1"/>
  <c r="AA202" i="2"/>
  <c r="AB202" i="2" s="1"/>
  <c r="AA203" i="2"/>
  <c r="AB203" i="2" s="1"/>
  <c r="AA204" i="2"/>
  <c r="AB204" i="2" s="1"/>
  <c r="AA205" i="2"/>
  <c r="AB205" i="2" s="1"/>
  <c r="AA206" i="2"/>
  <c r="AB206" i="2" s="1"/>
  <c r="AA207" i="2"/>
  <c r="AB207" i="2" s="1"/>
  <c r="AA208" i="2"/>
  <c r="AB208" i="2" s="1"/>
  <c r="AA209" i="2"/>
  <c r="AB209" i="2" s="1"/>
  <c r="AA210" i="2"/>
  <c r="AB210" i="2" s="1"/>
  <c r="AA211" i="2"/>
  <c r="AB211" i="2" s="1"/>
  <c r="AA212" i="2"/>
  <c r="AB212" i="2" s="1"/>
  <c r="AA213" i="2"/>
  <c r="AB213" i="2" s="1"/>
  <c r="AA214" i="2"/>
  <c r="AB214" i="2" s="1"/>
  <c r="AA215" i="2"/>
  <c r="AB215" i="2" s="1"/>
  <c r="AA216" i="2"/>
  <c r="AB216" i="2" s="1"/>
  <c r="AA217" i="2"/>
  <c r="AB217" i="2" s="1"/>
  <c r="AA218" i="2"/>
  <c r="AB218" i="2" s="1"/>
  <c r="AA219" i="2"/>
  <c r="AB219" i="2" s="1"/>
  <c r="AA220" i="2"/>
  <c r="AB220" i="2" s="1"/>
  <c r="AA221" i="2"/>
  <c r="AB221" i="2" s="1"/>
  <c r="AA222" i="2"/>
  <c r="AB222" i="2" s="1"/>
  <c r="AA223" i="2"/>
  <c r="AB223" i="2" s="1"/>
  <c r="AA224" i="2"/>
  <c r="AB224" i="2" s="1"/>
  <c r="AA225" i="2"/>
  <c r="AB225" i="2" s="1"/>
  <c r="AA226" i="2"/>
  <c r="AB226" i="2" s="1"/>
  <c r="AA227" i="2"/>
  <c r="AB227" i="2" s="1"/>
  <c r="AA228" i="2"/>
  <c r="AB228" i="2" s="1"/>
  <c r="AA229" i="2"/>
  <c r="AB229" i="2" s="1"/>
  <c r="AA230" i="2"/>
  <c r="AB230" i="2" s="1"/>
  <c r="AA231" i="2"/>
  <c r="AB231" i="2" s="1"/>
  <c r="AA232" i="2"/>
  <c r="AB232" i="2" s="1"/>
  <c r="AA233" i="2"/>
  <c r="AB233" i="2" s="1"/>
  <c r="AA234" i="2"/>
  <c r="AB234" i="2" s="1"/>
  <c r="AA235" i="2"/>
  <c r="AB235" i="2" s="1"/>
  <c r="AA236" i="2"/>
  <c r="AB236" i="2" s="1"/>
  <c r="AA237" i="2"/>
  <c r="AB237" i="2" s="1"/>
  <c r="AA238" i="2"/>
  <c r="AB238" i="2" s="1"/>
  <c r="AA239" i="2"/>
  <c r="AB239" i="2" s="1"/>
  <c r="AA240" i="2"/>
  <c r="AB240" i="2" s="1"/>
  <c r="AA241" i="2"/>
  <c r="AB241" i="2" s="1"/>
  <c r="AA242" i="2"/>
  <c r="AB242" i="2" s="1"/>
  <c r="AA243" i="2"/>
  <c r="AB243" i="2" s="1"/>
  <c r="AA244" i="2"/>
  <c r="AB244" i="2" s="1"/>
  <c r="AA245" i="2"/>
  <c r="AB245" i="2" s="1"/>
  <c r="AA246" i="2"/>
  <c r="AB246" i="2" s="1"/>
  <c r="AA247" i="2"/>
  <c r="AB247" i="2" s="1"/>
  <c r="AA248" i="2"/>
  <c r="AB248" i="2" s="1"/>
  <c r="AA249" i="2"/>
  <c r="AB249" i="2" s="1"/>
  <c r="AA250" i="2"/>
  <c r="AB250" i="2" s="1"/>
  <c r="AA251" i="2"/>
  <c r="AB251" i="2" s="1"/>
  <c r="AA252" i="2"/>
  <c r="AB252" i="2" s="1"/>
  <c r="AA253" i="2"/>
  <c r="AB253" i="2" s="1"/>
  <c r="AA254" i="2"/>
  <c r="AB254" i="2" s="1"/>
  <c r="AA255" i="2"/>
  <c r="AB255" i="2" s="1"/>
  <c r="AA256" i="2"/>
  <c r="AB256" i="2" s="1"/>
  <c r="AA257" i="2"/>
  <c r="AB257" i="2" s="1"/>
  <c r="AA258" i="2"/>
  <c r="AB258" i="2" s="1"/>
  <c r="AA259" i="2"/>
  <c r="AB259" i="2" s="1"/>
  <c r="AA260" i="2"/>
  <c r="AB260" i="2" s="1"/>
  <c r="AA261" i="2"/>
  <c r="AB261" i="2" s="1"/>
  <c r="AA262" i="2"/>
  <c r="AB262" i="2" s="1"/>
  <c r="AA263" i="2"/>
  <c r="AB263" i="2" s="1"/>
  <c r="AA264" i="2"/>
  <c r="AB264" i="2" s="1"/>
  <c r="AA265" i="2"/>
  <c r="AB265" i="2" s="1"/>
  <c r="I64" i="56" l="1"/>
  <c r="AA1012" i="19"/>
  <c r="AB1012" i="19" s="1"/>
  <c r="AA1011" i="19"/>
  <c r="AB1011" i="19" s="1"/>
  <c r="AA1010" i="19"/>
  <c r="AB1010" i="19" s="1"/>
  <c r="AA1009" i="19"/>
  <c r="AB1009" i="19" s="1"/>
  <c r="AA1008" i="19"/>
  <c r="AB1008" i="19" s="1"/>
  <c r="AA1007" i="19"/>
  <c r="AB1007" i="19" s="1"/>
  <c r="AA1006" i="19"/>
  <c r="AB1006" i="19" s="1"/>
  <c r="AA1005" i="19"/>
  <c r="AB1005" i="19" s="1"/>
  <c r="AA1004" i="19"/>
  <c r="AB1004" i="19" s="1"/>
  <c r="AA1003" i="19"/>
  <c r="AB1003" i="19" s="1"/>
  <c r="AA1002" i="19"/>
  <c r="AB1002" i="19" s="1"/>
  <c r="AA1001" i="19"/>
  <c r="AB1001" i="19" s="1"/>
  <c r="AA1000" i="19"/>
  <c r="AB1000" i="19" s="1"/>
  <c r="AA999" i="19"/>
  <c r="AB999" i="19" s="1"/>
  <c r="AA998" i="19"/>
  <c r="AB998" i="19" s="1"/>
  <c r="AA997" i="19"/>
  <c r="AB997" i="19" s="1"/>
  <c r="AA996" i="19"/>
  <c r="AB996" i="19" s="1"/>
  <c r="AA995" i="19"/>
  <c r="AB995" i="19" s="1"/>
  <c r="AA994" i="19"/>
  <c r="AB994" i="19" s="1"/>
  <c r="AA993" i="19"/>
  <c r="AB993" i="19" s="1"/>
  <c r="AA992" i="19"/>
  <c r="AB992" i="19" s="1"/>
  <c r="AA991" i="19"/>
  <c r="AB991" i="19" s="1"/>
  <c r="AA990" i="19"/>
  <c r="AB990" i="19" s="1"/>
  <c r="AA989" i="19"/>
  <c r="AB989" i="19" s="1"/>
  <c r="AA988" i="19"/>
  <c r="AB988" i="19" s="1"/>
  <c r="AA987" i="19"/>
  <c r="AB987" i="19" s="1"/>
  <c r="AA986" i="19"/>
  <c r="AB986" i="19" s="1"/>
  <c r="AA985" i="19"/>
  <c r="AB985" i="19" s="1"/>
  <c r="AA984" i="19"/>
  <c r="AB984" i="19" s="1"/>
  <c r="AA983" i="19"/>
  <c r="AB983" i="19" s="1"/>
  <c r="AA982" i="19"/>
  <c r="AB982" i="19" s="1"/>
  <c r="AA981" i="19"/>
  <c r="AB981" i="19" s="1"/>
  <c r="AA980" i="19"/>
  <c r="AB980" i="19" s="1"/>
  <c r="AA979" i="19"/>
  <c r="AB979" i="19" s="1"/>
  <c r="AA978" i="19"/>
  <c r="AB978" i="19" s="1"/>
  <c r="AA977" i="19"/>
  <c r="AB977" i="19" s="1"/>
  <c r="AA976" i="19"/>
  <c r="AB976" i="19" s="1"/>
  <c r="AA975" i="19"/>
  <c r="AB975" i="19" s="1"/>
  <c r="AA974" i="19"/>
  <c r="AB974" i="19" s="1"/>
  <c r="AA973" i="19"/>
  <c r="AB973" i="19" s="1"/>
  <c r="AA972" i="19"/>
  <c r="AB972" i="19" s="1"/>
  <c r="AA971" i="19"/>
  <c r="AB971" i="19" s="1"/>
  <c r="AA970" i="19"/>
  <c r="AB970" i="19" s="1"/>
  <c r="AA969" i="19"/>
  <c r="AB969" i="19" s="1"/>
  <c r="AA968" i="19"/>
  <c r="AB968" i="19" s="1"/>
  <c r="AA967" i="19"/>
  <c r="AB967" i="19" s="1"/>
  <c r="AA966" i="19"/>
  <c r="AB966" i="19" s="1"/>
  <c r="AA965" i="19"/>
  <c r="AB965" i="19" s="1"/>
  <c r="AA964" i="19"/>
  <c r="AB964" i="19" s="1"/>
  <c r="AA963" i="19"/>
  <c r="AB963" i="19" s="1"/>
  <c r="AA962" i="19"/>
  <c r="AB962" i="19" s="1"/>
  <c r="AA961" i="19"/>
  <c r="AB961" i="19" s="1"/>
  <c r="AA960" i="19"/>
  <c r="AB960" i="19" s="1"/>
  <c r="AA959" i="19"/>
  <c r="AB959" i="19" s="1"/>
  <c r="AA958" i="19"/>
  <c r="AB958" i="19" s="1"/>
  <c r="AA957" i="19"/>
  <c r="AB957" i="19" s="1"/>
  <c r="AA956" i="19"/>
  <c r="AB956" i="19" s="1"/>
  <c r="AA955" i="19"/>
  <c r="AB955" i="19" s="1"/>
  <c r="AA954" i="19"/>
  <c r="AB954" i="19" s="1"/>
  <c r="AA953" i="19"/>
  <c r="AB953" i="19" s="1"/>
  <c r="AA952" i="19"/>
  <c r="AB952" i="19" s="1"/>
  <c r="AA951" i="19"/>
  <c r="AB951" i="19" s="1"/>
  <c r="AA950" i="19"/>
  <c r="AB950" i="19" s="1"/>
  <c r="AA949" i="19"/>
  <c r="AB949" i="19" s="1"/>
  <c r="AA948" i="19"/>
  <c r="AB948" i="19" s="1"/>
  <c r="AA947" i="19"/>
  <c r="AB947" i="19" s="1"/>
  <c r="AA946" i="19"/>
  <c r="AB946" i="19" s="1"/>
  <c r="AA945" i="19"/>
  <c r="AB945" i="19" s="1"/>
  <c r="AA944" i="19"/>
  <c r="AB944" i="19" s="1"/>
  <c r="AA943" i="19"/>
  <c r="AB943" i="19" s="1"/>
  <c r="AA942" i="19"/>
  <c r="AB942" i="19" s="1"/>
  <c r="AA941" i="19"/>
  <c r="AB941" i="19" s="1"/>
  <c r="AA940" i="19"/>
  <c r="AB940" i="19" s="1"/>
  <c r="AA939" i="19"/>
  <c r="AB939" i="19" s="1"/>
  <c r="AA938" i="19"/>
  <c r="AB938" i="19" s="1"/>
  <c r="AA937" i="19"/>
  <c r="AB937" i="19" s="1"/>
  <c r="AA936" i="19"/>
  <c r="AB936" i="19" s="1"/>
  <c r="AA935" i="19"/>
  <c r="AB935" i="19" s="1"/>
  <c r="AA934" i="19"/>
  <c r="AB934" i="19" s="1"/>
  <c r="AA933" i="19"/>
  <c r="AB933" i="19" s="1"/>
  <c r="AA932" i="19"/>
  <c r="AB932" i="19" s="1"/>
  <c r="AA931" i="19"/>
  <c r="AB931" i="19" s="1"/>
  <c r="AA930" i="19"/>
  <c r="AB930" i="19" s="1"/>
  <c r="AA929" i="19"/>
  <c r="AB929" i="19" s="1"/>
  <c r="AA928" i="19"/>
  <c r="AB928" i="19" s="1"/>
  <c r="AA927" i="19"/>
  <c r="AB927" i="19" s="1"/>
  <c r="AA926" i="19"/>
  <c r="AB926" i="19" s="1"/>
  <c r="AA925" i="19"/>
  <c r="AB925" i="19" s="1"/>
  <c r="AA924" i="19"/>
  <c r="AB924" i="19" s="1"/>
  <c r="AA923" i="19"/>
  <c r="AB923" i="19" s="1"/>
  <c r="AA922" i="19"/>
  <c r="AB922" i="19" s="1"/>
  <c r="AA921" i="19"/>
  <c r="AB921" i="19" s="1"/>
  <c r="AA920" i="19"/>
  <c r="AB920" i="19" s="1"/>
  <c r="AA919" i="19"/>
  <c r="AB919" i="19" s="1"/>
  <c r="AA918" i="19"/>
  <c r="AB918" i="19" s="1"/>
  <c r="AA917" i="19"/>
  <c r="AB917" i="19" s="1"/>
  <c r="AA916" i="19"/>
  <c r="AB916" i="19" s="1"/>
  <c r="AA915" i="19"/>
  <c r="AB915" i="19" s="1"/>
  <c r="AA914" i="19"/>
  <c r="AB914" i="19" s="1"/>
  <c r="AA913" i="19"/>
  <c r="AB913" i="19" s="1"/>
  <c r="AA912" i="19"/>
  <c r="AB912" i="19" s="1"/>
  <c r="AA911" i="19"/>
  <c r="AB911" i="19" s="1"/>
  <c r="AA910" i="19"/>
  <c r="AB910" i="19" s="1"/>
  <c r="AA909" i="19"/>
  <c r="AB909" i="19" s="1"/>
  <c r="AA908" i="19"/>
  <c r="AB908" i="19" s="1"/>
  <c r="AA907" i="19"/>
  <c r="AB907" i="19" s="1"/>
  <c r="AA906" i="19"/>
  <c r="AB906" i="19" s="1"/>
  <c r="AA905" i="19"/>
  <c r="AB905" i="19" s="1"/>
  <c r="AA904" i="19"/>
  <c r="AB904" i="19" s="1"/>
  <c r="AA903" i="19"/>
  <c r="AB903" i="19" s="1"/>
  <c r="AA902" i="19"/>
  <c r="AB902" i="19" s="1"/>
  <c r="AA901" i="19"/>
  <c r="AB901" i="19" s="1"/>
  <c r="AA900" i="19"/>
  <c r="AB900" i="19" s="1"/>
  <c r="AA899" i="19"/>
  <c r="AB899" i="19" s="1"/>
  <c r="AA898" i="19"/>
  <c r="AB898" i="19" s="1"/>
  <c r="AA897" i="19"/>
  <c r="AB897" i="19" s="1"/>
  <c r="AA896" i="19"/>
  <c r="AB896" i="19" s="1"/>
  <c r="AA895" i="19"/>
  <c r="AB895" i="19" s="1"/>
  <c r="AA894" i="19"/>
  <c r="AB894" i="19" s="1"/>
  <c r="AA893" i="19"/>
  <c r="AB893" i="19" s="1"/>
  <c r="AA892" i="19"/>
  <c r="AB892" i="19" s="1"/>
  <c r="AA891" i="19"/>
  <c r="AB891" i="19" s="1"/>
  <c r="AA890" i="19"/>
  <c r="AB890" i="19" s="1"/>
  <c r="AA889" i="19"/>
  <c r="AB889" i="19" s="1"/>
  <c r="AA888" i="19"/>
  <c r="AB888" i="19" s="1"/>
  <c r="AA887" i="19"/>
  <c r="AB887" i="19" s="1"/>
  <c r="AA886" i="19"/>
  <c r="AB886" i="19" s="1"/>
  <c r="AA885" i="19"/>
  <c r="AB885" i="19" s="1"/>
  <c r="AA884" i="19"/>
  <c r="AB884" i="19" s="1"/>
  <c r="AA883" i="19"/>
  <c r="AB883" i="19" s="1"/>
  <c r="AA882" i="19"/>
  <c r="AB882" i="19" s="1"/>
  <c r="AA881" i="19"/>
  <c r="AB881" i="19" s="1"/>
  <c r="AA880" i="19"/>
  <c r="AB880" i="19" s="1"/>
  <c r="AA879" i="19"/>
  <c r="AB879" i="19" s="1"/>
  <c r="AA878" i="19"/>
  <c r="AB878" i="19" s="1"/>
  <c r="AA877" i="19"/>
  <c r="AB877" i="19" s="1"/>
  <c r="AA876" i="19"/>
  <c r="AB876" i="19" s="1"/>
  <c r="AA875" i="19"/>
  <c r="AB875" i="19" s="1"/>
  <c r="AA874" i="19"/>
  <c r="AB874" i="19" s="1"/>
  <c r="AA873" i="19"/>
  <c r="AB873" i="19" s="1"/>
  <c r="AA872" i="19"/>
  <c r="AB872" i="19" s="1"/>
  <c r="AA871" i="19"/>
  <c r="AB871" i="19" s="1"/>
  <c r="AA870" i="19"/>
  <c r="AB870" i="19" s="1"/>
  <c r="AA869" i="19"/>
  <c r="AB869" i="19" s="1"/>
  <c r="AA868" i="19"/>
  <c r="AB868" i="19" s="1"/>
  <c r="AA867" i="19"/>
  <c r="AB867" i="19" s="1"/>
  <c r="AA866" i="19"/>
  <c r="AB866" i="19" s="1"/>
  <c r="AA865" i="19"/>
  <c r="AB865" i="19" s="1"/>
  <c r="AA864" i="19"/>
  <c r="AB864" i="19" s="1"/>
  <c r="AA863" i="19"/>
  <c r="AB863" i="19" s="1"/>
  <c r="AA862" i="19"/>
  <c r="AB862" i="19" s="1"/>
  <c r="AA861" i="19"/>
  <c r="AB861" i="19" s="1"/>
  <c r="AA860" i="19"/>
  <c r="AB860" i="19" s="1"/>
  <c r="AA859" i="19"/>
  <c r="AB859" i="19" s="1"/>
  <c r="AA858" i="19"/>
  <c r="AB858" i="19" s="1"/>
  <c r="AA857" i="19"/>
  <c r="AB857" i="19" s="1"/>
  <c r="AA856" i="19"/>
  <c r="AB856" i="19" s="1"/>
  <c r="AA855" i="19"/>
  <c r="AB855" i="19" s="1"/>
  <c r="AA854" i="19"/>
  <c r="AB854" i="19" s="1"/>
  <c r="AA853" i="19"/>
  <c r="AB853" i="19" s="1"/>
  <c r="AA852" i="19"/>
  <c r="AB852" i="19" s="1"/>
  <c r="AA851" i="19"/>
  <c r="AB851" i="19" s="1"/>
  <c r="AA850" i="19"/>
  <c r="AB850" i="19" s="1"/>
  <c r="AA849" i="19"/>
  <c r="AB849" i="19" s="1"/>
  <c r="AA848" i="19"/>
  <c r="AB848" i="19" s="1"/>
  <c r="AA847" i="19"/>
  <c r="AB847" i="19" s="1"/>
  <c r="AA846" i="19"/>
  <c r="AB846" i="19" s="1"/>
  <c r="AA845" i="19"/>
  <c r="AB845" i="19" s="1"/>
  <c r="AA844" i="19"/>
  <c r="AB844" i="19" s="1"/>
  <c r="AA843" i="19"/>
  <c r="AB843" i="19" s="1"/>
  <c r="AA842" i="19"/>
  <c r="AB842" i="19" s="1"/>
  <c r="AA841" i="19"/>
  <c r="AB841" i="19" s="1"/>
  <c r="AA840" i="19"/>
  <c r="AB840" i="19" s="1"/>
  <c r="AA839" i="19"/>
  <c r="AB839" i="19" s="1"/>
  <c r="AA838" i="19"/>
  <c r="AB838" i="19" s="1"/>
  <c r="AA837" i="19"/>
  <c r="AB837" i="19" s="1"/>
  <c r="AA836" i="19"/>
  <c r="AB836" i="19" s="1"/>
  <c r="AA835" i="19"/>
  <c r="AB835" i="19" s="1"/>
  <c r="AA834" i="19"/>
  <c r="AB834" i="19" s="1"/>
  <c r="AA833" i="19"/>
  <c r="AB833" i="19" s="1"/>
  <c r="AA832" i="19"/>
  <c r="AB832" i="19" s="1"/>
  <c r="AA831" i="19"/>
  <c r="AB831" i="19" s="1"/>
  <c r="AA830" i="19"/>
  <c r="AB830" i="19" s="1"/>
  <c r="AA829" i="19"/>
  <c r="AB829" i="19" s="1"/>
  <c r="AA828" i="19"/>
  <c r="AB828" i="19" s="1"/>
  <c r="AA827" i="19"/>
  <c r="AB827" i="19" s="1"/>
  <c r="AA826" i="19"/>
  <c r="AB826" i="19" s="1"/>
  <c r="AA825" i="19"/>
  <c r="AB825" i="19" s="1"/>
  <c r="AA824" i="19"/>
  <c r="AB824" i="19" s="1"/>
  <c r="AA823" i="19"/>
  <c r="AB823" i="19" s="1"/>
  <c r="AA822" i="19"/>
  <c r="AB822" i="19" s="1"/>
  <c r="AA821" i="19"/>
  <c r="AB821" i="19" s="1"/>
  <c r="AA820" i="19"/>
  <c r="AB820" i="19" s="1"/>
  <c r="AA819" i="19"/>
  <c r="AB819" i="19" s="1"/>
  <c r="AA818" i="19"/>
  <c r="AB818" i="19" s="1"/>
  <c r="AA817" i="19"/>
  <c r="AB817" i="19" s="1"/>
  <c r="AA816" i="19"/>
  <c r="AB816" i="19" s="1"/>
  <c r="AA815" i="19"/>
  <c r="AB815" i="19" s="1"/>
  <c r="AA814" i="19"/>
  <c r="AB814" i="19" s="1"/>
  <c r="AA813" i="19"/>
  <c r="AB813" i="19" s="1"/>
  <c r="AA812" i="19"/>
  <c r="AB812" i="19" s="1"/>
  <c r="AA811" i="19"/>
  <c r="AB811" i="19" s="1"/>
  <c r="AA810" i="19"/>
  <c r="AB810" i="19" s="1"/>
  <c r="AA809" i="19"/>
  <c r="AB809" i="19" s="1"/>
  <c r="AA808" i="19"/>
  <c r="AB808" i="19" s="1"/>
  <c r="AA807" i="19"/>
  <c r="AB807" i="19" s="1"/>
  <c r="AA806" i="19"/>
  <c r="AB806" i="19" s="1"/>
  <c r="AA805" i="19"/>
  <c r="AB805" i="19" s="1"/>
  <c r="AA804" i="19"/>
  <c r="AB804" i="19" s="1"/>
  <c r="AA803" i="19"/>
  <c r="AB803" i="19" s="1"/>
  <c r="AA802" i="19"/>
  <c r="AB802" i="19" s="1"/>
  <c r="AA801" i="19"/>
  <c r="AB801" i="19" s="1"/>
  <c r="AA800" i="19"/>
  <c r="AB800" i="19" s="1"/>
  <c r="AA799" i="19"/>
  <c r="AB799" i="19" s="1"/>
  <c r="AA798" i="19"/>
  <c r="AB798" i="19" s="1"/>
  <c r="AA797" i="19"/>
  <c r="AB797" i="19" s="1"/>
  <c r="AA796" i="19"/>
  <c r="AB796" i="19" s="1"/>
  <c r="AA795" i="19"/>
  <c r="AB795" i="19" s="1"/>
  <c r="AA794" i="19"/>
  <c r="AB794" i="19" s="1"/>
  <c r="AA793" i="19"/>
  <c r="AB793" i="19" s="1"/>
  <c r="AA792" i="19"/>
  <c r="AB792" i="19" s="1"/>
  <c r="AA791" i="19"/>
  <c r="AB791" i="19" s="1"/>
  <c r="AA790" i="19"/>
  <c r="AB790" i="19" s="1"/>
  <c r="AA789" i="19"/>
  <c r="AB789" i="19" s="1"/>
  <c r="AA788" i="19"/>
  <c r="AB788" i="19" s="1"/>
  <c r="AA787" i="19"/>
  <c r="AB787" i="19" s="1"/>
  <c r="AA786" i="19"/>
  <c r="AB786" i="19" s="1"/>
  <c r="AA785" i="19"/>
  <c r="AB785" i="19" s="1"/>
  <c r="AA784" i="19"/>
  <c r="AB784" i="19" s="1"/>
  <c r="AA783" i="19"/>
  <c r="AB783" i="19" s="1"/>
  <c r="AA782" i="19"/>
  <c r="AB782" i="19" s="1"/>
  <c r="AA781" i="19"/>
  <c r="AB781" i="19" s="1"/>
  <c r="AA780" i="19"/>
  <c r="AB780" i="19" s="1"/>
  <c r="AA779" i="19"/>
  <c r="AB779" i="19" s="1"/>
  <c r="AA778" i="19"/>
  <c r="AB778" i="19" s="1"/>
  <c r="AA777" i="19"/>
  <c r="AB777" i="19" s="1"/>
  <c r="AA776" i="19"/>
  <c r="AB776" i="19" s="1"/>
  <c r="AA775" i="19"/>
  <c r="AB775" i="19" s="1"/>
  <c r="AA774" i="19"/>
  <c r="AB774" i="19" s="1"/>
  <c r="AA773" i="19"/>
  <c r="AB773" i="19" s="1"/>
  <c r="AA772" i="19"/>
  <c r="AB772" i="19" s="1"/>
  <c r="AA771" i="19"/>
  <c r="AB771" i="19" s="1"/>
  <c r="AA770" i="19"/>
  <c r="AB770" i="19" s="1"/>
  <c r="AA769" i="19"/>
  <c r="AB769" i="19" s="1"/>
  <c r="AA768" i="19"/>
  <c r="AB768" i="19" s="1"/>
  <c r="AA767" i="19"/>
  <c r="AB767" i="19" s="1"/>
  <c r="AA766" i="19"/>
  <c r="AB766" i="19" s="1"/>
  <c r="AA765" i="19"/>
  <c r="AB765" i="19" s="1"/>
  <c r="AA764" i="19"/>
  <c r="AB764" i="19" s="1"/>
  <c r="AA763" i="19"/>
  <c r="AB763" i="19" s="1"/>
  <c r="AA762" i="19"/>
  <c r="AB762" i="19" s="1"/>
  <c r="AA761" i="19"/>
  <c r="AB761" i="19" s="1"/>
  <c r="AA760" i="19"/>
  <c r="AB760" i="19" s="1"/>
  <c r="AA759" i="19"/>
  <c r="AB759" i="19" s="1"/>
  <c r="AA758" i="19"/>
  <c r="AB758" i="19" s="1"/>
  <c r="AA757" i="19"/>
  <c r="AB757" i="19" s="1"/>
  <c r="AA756" i="19"/>
  <c r="AB756" i="19" s="1"/>
  <c r="AA755" i="19"/>
  <c r="AB755" i="19" s="1"/>
  <c r="AA754" i="19"/>
  <c r="AB754" i="19" s="1"/>
  <c r="AA753" i="19"/>
  <c r="AB753" i="19" s="1"/>
  <c r="AA752" i="19"/>
  <c r="AB752" i="19" s="1"/>
  <c r="AA751" i="19"/>
  <c r="AB751" i="19" s="1"/>
  <c r="AA750" i="19"/>
  <c r="AB750" i="19" s="1"/>
  <c r="AA749" i="19"/>
  <c r="AB749" i="19" s="1"/>
  <c r="AA748" i="19"/>
  <c r="AB748" i="19" s="1"/>
  <c r="AA747" i="19"/>
  <c r="AB747" i="19" s="1"/>
  <c r="AA746" i="19"/>
  <c r="AB746" i="19" s="1"/>
  <c r="AA745" i="19"/>
  <c r="AB745" i="19" s="1"/>
  <c r="AA744" i="19"/>
  <c r="AB744" i="19" s="1"/>
  <c r="AA743" i="19"/>
  <c r="AB743" i="19" s="1"/>
  <c r="AA742" i="19"/>
  <c r="AB742" i="19" s="1"/>
  <c r="AA741" i="19"/>
  <c r="AB741" i="19" s="1"/>
  <c r="AA740" i="19"/>
  <c r="AB740" i="19" s="1"/>
  <c r="AA739" i="19"/>
  <c r="AB739" i="19" s="1"/>
  <c r="AA738" i="19"/>
  <c r="AB738" i="19" s="1"/>
  <c r="AA737" i="19"/>
  <c r="AB737" i="19" s="1"/>
  <c r="AA736" i="19"/>
  <c r="AB736" i="19" s="1"/>
  <c r="AA735" i="19"/>
  <c r="AB735" i="19" s="1"/>
  <c r="AA734" i="19"/>
  <c r="AB734" i="19" s="1"/>
  <c r="AA733" i="19"/>
  <c r="AB733" i="19" s="1"/>
  <c r="AA732" i="19"/>
  <c r="AB732" i="19" s="1"/>
  <c r="AA731" i="19"/>
  <c r="AB731" i="19" s="1"/>
  <c r="AA730" i="19"/>
  <c r="AB730" i="19" s="1"/>
  <c r="AA729" i="19"/>
  <c r="AB729" i="19" s="1"/>
  <c r="AA728" i="19"/>
  <c r="AB728" i="19" s="1"/>
  <c r="AA727" i="19"/>
  <c r="AB727" i="19" s="1"/>
  <c r="AA726" i="19"/>
  <c r="AB726" i="19" s="1"/>
  <c r="AA725" i="19"/>
  <c r="AB725" i="19" s="1"/>
  <c r="AA724" i="19"/>
  <c r="AB724" i="19" s="1"/>
  <c r="AA723" i="19"/>
  <c r="AB723" i="19" s="1"/>
  <c r="AA722" i="19"/>
  <c r="AB722" i="19" s="1"/>
  <c r="AA721" i="19"/>
  <c r="AB721" i="19" s="1"/>
  <c r="AA720" i="19"/>
  <c r="AB720" i="19" s="1"/>
  <c r="AA719" i="19"/>
  <c r="AB719" i="19" s="1"/>
  <c r="AA718" i="19"/>
  <c r="AB718" i="19" s="1"/>
  <c r="AA717" i="19"/>
  <c r="AB717" i="19" s="1"/>
  <c r="AA716" i="19"/>
  <c r="AB716" i="19" s="1"/>
  <c r="AA715" i="19"/>
  <c r="AB715" i="19" s="1"/>
  <c r="AA714" i="19"/>
  <c r="AB714" i="19" s="1"/>
  <c r="AA713" i="19"/>
  <c r="AB713" i="19" s="1"/>
  <c r="AA712" i="19"/>
  <c r="AB712" i="19" s="1"/>
  <c r="AA711" i="19"/>
  <c r="AB711" i="19" s="1"/>
  <c r="AA710" i="19"/>
  <c r="AB710" i="19" s="1"/>
  <c r="AA709" i="19"/>
  <c r="AB709" i="19" s="1"/>
  <c r="AA708" i="19"/>
  <c r="AB708" i="19" s="1"/>
  <c r="AA707" i="19"/>
  <c r="AB707" i="19" s="1"/>
  <c r="AA706" i="19"/>
  <c r="AB706" i="19" s="1"/>
  <c r="AA705" i="19"/>
  <c r="AB705" i="19" s="1"/>
  <c r="AA704" i="19"/>
  <c r="AB704" i="19" s="1"/>
  <c r="AA703" i="19"/>
  <c r="AB703" i="19" s="1"/>
  <c r="AA702" i="19"/>
  <c r="AB702" i="19" s="1"/>
  <c r="AA701" i="19"/>
  <c r="AB701" i="19" s="1"/>
  <c r="AA700" i="19"/>
  <c r="AB700" i="19" s="1"/>
  <c r="AA699" i="19"/>
  <c r="AB699" i="19" s="1"/>
  <c r="AA698" i="19"/>
  <c r="AB698" i="19" s="1"/>
  <c r="AA697" i="19"/>
  <c r="AB697" i="19" s="1"/>
  <c r="AA696" i="19"/>
  <c r="AB696" i="19" s="1"/>
  <c r="AA695" i="19"/>
  <c r="AB695" i="19" s="1"/>
  <c r="AA694" i="19"/>
  <c r="AB694" i="19" s="1"/>
  <c r="AA693" i="19"/>
  <c r="AB693" i="19" s="1"/>
  <c r="AA692" i="19"/>
  <c r="AB692" i="19" s="1"/>
  <c r="AA691" i="19"/>
  <c r="AB691" i="19" s="1"/>
  <c r="AA690" i="19"/>
  <c r="AB690" i="19" s="1"/>
  <c r="AA689" i="19"/>
  <c r="AB689" i="19" s="1"/>
  <c r="AA688" i="19"/>
  <c r="AB688" i="19" s="1"/>
  <c r="AA687" i="19"/>
  <c r="AB687" i="19" s="1"/>
  <c r="AA686" i="19"/>
  <c r="AB686" i="19" s="1"/>
  <c r="AA685" i="19"/>
  <c r="AB685" i="19" s="1"/>
  <c r="AA684" i="19"/>
  <c r="AB684" i="19" s="1"/>
  <c r="AA683" i="19"/>
  <c r="AB683" i="19" s="1"/>
  <c r="AA682" i="19"/>
  <c r="AB682" i="19" s="1"/>
  <c r="AA681" i="19"/>
  <c r="AB681" i="19" s="1"/>
  <c r="AA680" i="19"/>
  <c r="AB680" i="19" s="1"/>
  <c r="AA679" i="19"/>
  <c r="AB679" i="19" s="1"/>
  <c r="AA678" i="19"/>
  <c r="AB678" i="19" s="1"/>
  <c r="AA677" i="19"/>
  <c r="AB677" i="19" s="1"/>
  <c r="AA676" i="19"/>
  <c r="AB676" i="19" s="1"/>
  <c r="AA675" i="19"/>
  <c r="AB675" i="19" s="1"/>
  <c r="AA674" i="19"/>
  <c r="AB674" i="19" s="1"/>
  <c r="AA673" i="19"/>
  <c r="AB673" i="19" s="1"/>
  <c r="AA672" i="19"/>
  <c r="AB672" i="19" s="1"/>
  <c r="AA671" i="19"/>
  <c r="AB671" i="19" s="1"/>
  <c r="AA670" i="19"/>
  <c r="AB670" i="19" s="1"/>
  <c r="AA669" i="19"/>
  <c r="AB669" i="19" s="1"/>
  <c r="AA668" i="19"/>
  <c r="AB668" i="19" s="1"/>
  <c r="AA667" i="19"/>
  <c r="AB667" i="19" s="1"/>
  <c r="AA666" i="19"/>
  <c r="AB666" i="19" s="1"/>
  <c r="AA665" i="19"/>
  <c r="AB665" i="19" s="1"/>
  <c r="AA664" i="19"/>
  <c r="AB664" i="19" s="1"/>
  <c r="AA663" i="19"/>
  <c r="AB663" i="19" s="1"/>
  <c r="AA662" i="19"/>
  <c r="AB662" i="19" s="1"/>
  <c r="AA661" i="19"/>
  <c r="AB661" i="19" s="1"/>
  <c r="AA660" i="19"/>
  <c r="AB660" i="19" s="1"/>
  <c r="AA659" i="19"/>
  <c r="AB659" i="19" s="1"/>
  <c r="AA658" i="19"/>
  <c r="AB658" i="19" s="1"/>
  <c r="AA657" i="19"/>
  <c r="AB657" i="19" s="1"/>
  <c r="AA656" i="19"/>
  <c r="AB656" i="19" s="1"/>
  <c r="AA655" i="19"/>
  <c r="AB655" i="19" s="1"/>
  <c r="AA654" i="19"/>
  <c r="AB654" i="19" s="1"/>
  <c r="AA653" i="19"/>
  <c r="AB653" i="19" s="1"/>
  <c r="AA652" i="19"/>
  <c r="AB652" i="19" s="1"/>
  <c r="AA651" i="19"/>
  <c r="AB651" i="19" s="1"/>
  <c r="AA650" i="19"/>
  <c r="AB650" i="19" s="1"/>
  <c r="AA649" i="19"/>
  <c r="AB649" i="19" s="1"/>
  <c r="AA648" i="19"/>
  <c r="AB648" i="19" s="1"/>
  <c r="AA647" i="19"/>
  <c r="AB647" i="19" s="1"/>
  <c r="AA646" i="19"/>
  <c r="AB646" i="19" s="1"/>
  <c r="AA645" i="19"/>
  <c r="AB645" i="19" s="1"/>
  <c r="AA644" i="19"/>
  <c r="AB644" i="19" s="1"/>
  <c r="AA643" i="19"/>
  <c r="AB643" i="19" s="1"/>
  <c r="AA642" i="19"/>
  <c r="AB642" i="19" s="1"/>
  <c r="AA641" i="19"/>
  <c r="AB641" i="19" s="1"/>
  <c r="AA640" i="19"/>
  <c r="AB640" i="19" s="1"/>
  <c r="AA639" i="19"/>
  <c r="AB639" i="19" s="1"/>
  <c r="AA638" i="19"/>
  <c r="AB638" i="19" s="1"/>
  <c r="AA637" i="19"/>
  <c r="AB637" i="19" s="1"/>
  <c r="AA636" i="19"/>
  <c r="AB636" i="19" s="1"/>
  <c r="AA635" i="19"/>
  <c r="AB635" i="19" s="1"/>
  <c r="AA634" i="19"/>
  <c r="AB634" i="19" s="1"/>
  <c r="AA633" i="19"/>
  <c r="AB633" i="19" s="1"/>
  <c r="AA632" i="19"/>
  <c r="AB632" i="19" s="1"/>
  <c r="AA631" i="19"/>
  <c r="AB631" i="19" s="1"/>
  <c r="AA630" i="19"/>
  <c r="AB630" i="19" s="1"/>
  <c r="AA629" i="19"/>
  <c r="AB629" i="19" s="1"/>
  <c r="AA628" i="19"/>
  <c r="AB628" i="19" s="1"/>
  <c r="AA627" i="19"/>
  <c r="AB627" i="19" s="1"/>
  <c r="AA626" i="19"/>
  <c r="AB626" i="19" s="1"/>
  <c r="AA625" i="19"/>
  <c r="AB625" i="19" s="1"/>
  <c r="AA624" i="19"/>
  <c r="AB624" i="19" s="1"/>
  <c r="AA623" i="19"/>
  <c r="AB623" i="19" s="1"/>
  <c r="AA622" i="19"/>
  <c r="AB622" i="19" s="1"/>
  <c r="AA621" i="19"/>
  <c r="AB621" i="19" s="1"/>
  <c r="AA620" i="19"/>
  <c r="AB620" i="19" s="1"/>
  <c r="AA619" i="19"/>
  <c r="AB619" i="19" s="1"/>
  <c r="AA618" i="19"/>
  <c r="AB618" i="19" s="1"/>
  <c r="AA617" i="19"/>
  <c r="AB617" i="19" s="1"/>
  <c r="AA616" i="19"/>
  <c r="AB616" i="19" s="1"/>
  <c r="AA615" i="19"/>
  <c r="AB615" i="19" s="1"/>
  <c r="AA614" i="19"/>
  <c r="AB614" i="19" s="1"/>
  <c r="AA613" i="19"/>
  <c r="AB613" i="19" s="1"/>
  <c r="AA612" i="19"/>
  <c r="AB612" i="19" s="1"/>
  <c r="AA611" i="19"/>
  <c r="AB611" i="19" s="1"/>
  <c r="AA610" i="19"/>
  <c r="AB610" i="19" s="1"/>
  <c r="AA609" i="19"/>
  <c r="AB609" i="19" s="1"/>
  <c r="AA608" i="19"/>
  <c r="AB608" i="19" s="1"/>
  <c r="AA607" i="19"/>
  <c r="AB607" i="19" s="1"/>
  <c r="AA606" i="19"/>
  <c r="AB606" i="19" s="1"/>
  <c r="AA605" i="19"/>
  <c r="AB605" i="19" s="1"/>
  <c r="AA604" i="19"/>
  <c r="AB604" i="19" s="1"/>
  <c r="AA603" i="19"/>
  <c r="AB603" i="19" s="1"/>
  <c r="AA602" i="19"/>
  <c r="AB602" i="19" s="1"/>
  <c r="AA601" i="19"/>
  <c r="AB601" i="19" s="1"/>
  <c r="AA600" i="19"/>
  <c r="AB600" i="19" s="1"/>
  <c r="AA599" i="19"/>
  <c r="AB599" i="19" s="1"/>
  <c r="AA598" i="19"/>
  <c r="AB598" i="19" s="1"/>
  <c r="AA597" i="19"/>
  <c r="AB597" i="19" s="1"/>
  <c r="AA596" i="19"/>
  <c r="AB596" i="19" s="1"/>
  <c r="AA595" i="19"/>
  <c r="AB595" i="19" s="1"/>
  <c r="AA594" i="19"/>
  <c r="AB594" i="19" s="1"/>
  <c r="AA593" i="19"/>
  <c r="AB593" i="19" s="1"/>
  <c r="AA592" i="19"/>
  <c r="AB592" i="19" s="1"/>
  <c r="AA591" i="19"/>
  <c r="AB591" i="19" s="1"/>
  <c r="AA590" i="19"/>
  <c r="AB590" i="19" s="1"/>
  <c r="AA589" i="19"/>
  <c r="AB589" i="19" s="1"/>
  <c r="AA588" i="19"/>
  <c r="AB588" i="19" s="1"/>
  <c r="AA587" i="19"/>
  <c r="AB587" i="19" s="1"/>
  <c r="AA586" i="19"/>
  <c r="AB586" i="19" s="1"/>
  <c r="AA585" i="19"/>
  <c r="AB585" i="19" s="1"/>
  <c r="AA584" i="19"/>
  <c r="AB584" i="19" s="1"/>
  <c r="AA583" i="19"/>
  <c r="AB583" i="19" s="1"/>
  <c r="AA582" i="19"/>
  <c r="AB582" i="19" s="1"/>
  <c r="AA581" i="19"/>
  <c r="AB581" i="19" s="1"/>
  <c r="AA580" i="19"/>
  <c r="AB580" i="19" s="1"/>
  <c r="AA579" i="19"/>
  <c r="AB579" i="19" s="1"/>
  <c r="AA578" i="19"/>
  <c r="AB578" i="19" s="1"/>
  <c r="AA577" i="19"/>
  <c r="AB577" i="19" s="1"/>
  <c r="AA576" i="19"/>
  <c r="AB576" i="19" s="1"/>
  <c r="AA575" i="19"/>
  <c r="AB575" i="19" s="1"/>
  <c r="AA574" i="19"/>
  <c r="AB574" i="19" s="1"/>
  <c r="AA573" i="19"/>
  <c r="AB573" i="19" s="1"/>
  <c r="AA572" i="19"/>
  <c r="AB572" i="19" s="1"/>
  <c r="AA571" i="19"/>
  <c r="AB571" i="19" s="1"/>
  <c r="AA570" i="19"/>
  <c r="AB570" i="19" s="1"/>
  <c r="AA569" i="19"/>
  <c r="AB569" i="19" s="1"/>
  <c r="AA568" i="19"/>
  <c r="AB568" i="19" s="1"/>
  <c r="AA567" i="19"/>
  <c r="AB567" i="19" s="1"/>
  <c r="AA566" i="19"/>
  <c r="AB566" i="19" s="1"/>
  <c r="AA565" i="19"/>
  <c r="AB565" i="19" s="1"/>
  <c r="AA564" i="19"/>
  <c r="AB564" i="19" s="1"/>
  <c r="AA563" i="19"/>
  <c r="AB563" i="19" s="1"/>
  <c r="AA562" i="19"/>
  <c r="AB562" i="19" s="1"/>
  <c r="AA561" i="19"/>
  <c r="AB561" i="19" s="1"/>
  <c r="AA560" i="19"/>
  <c r="AB560" i="19" s="1"/>
  <c r="AA559" i="19"/>
  <c r="AB559" i="19" s="1"/>
  <c r="AA558" i="19"/>
  <c r="AB558" i="19" s="1"/>
  <c r="AA557" i="19"/>
  <c r="AB557" i="19" s="1"/>
  <c r="AA556" i="19"/>
  <c r="AB556" i="19" s="1"/>
  <c r="AA555" i="19"/>
  <c r="AB555" i="19" s="1"/>
  <c r="AA554" i="19"/>
  <c r="AB554" i="19" s="1"/>
  <c r="AA553" i="19"/>
  <c r="AB553" i="19" s="1"/>
  <c r="AA552" i="19"/>
  <c r="AB552" i="19" s="1"/>
  <c r="AA551" i="19"/>
  <c r="AB551" i="19" s="1"/>
  <c r="AA550" i="19"/>
  <c r="AB550" i="19" s="1"/>
  <c r="AA549" i="19"/>
  <c r="AB549" i="19" s="1"/>
  <c r="AA548" i="19"/>
  <c r="AB548" i="19" s="1"/>
  <c r="AA547" i="19"/>
  <c r="AB547" i="19" s="1"/>
  <c r="AA546" i="19"/>
  <c r="AB546" i="19" s="1"/>
  <c r="AA545" i="19"/>
  <c r="AB545" i="19" s="1"/>
  <c r="AA544" i="19"/>
  <c r="AB544" i="19" s="1"/>
  <c r="AA543" i="19"/>
  <c r="AB543" i="19" s="1"/>
  <c r="AA542" i="19"/>
  <c r="AB542" i="19" s="1"/>
  <c r="AA541" i="19"/>
  <c r="AB541" i="19" s="1"/>
  <c r="AA540" i="19"/>
  <c r="AB540" i="19" s="1"/>
  <c r="AA539" i="19"/>
  <c r="AB539" i="19" s="1"/>
  <c r="AA538" i="19"/>
  <c r="AB538" i="19" s="1"/>
  <c r="AA537" i="19"/>
  <c r="AB537" i="19" s="1"/>
  <c r="AA536" i="19"/>
  <c r="AB536" i="19" s="1"/>
  <c r="AA535" i="19"/>
  <c r="AB535" i="19" s="1"/>
  <c r="AA534" i="19"/>
  <c r="AB534" i="19" s="1"/>
  <c r="AA533" i="19"/>
  <c r="AB533" i="19" s="1"/>
  <c r="AA532" i="19"/>
  <c r="AB532" i="19" s="1"/>
  <c r="AA531" i="19"/>
  <c r="AB531" i="19" s="1"/>
  <c r="AA530" i="19"/>
  <c r="AB530" i="19" s="1"/>
  <c r="AA529" i="19"/>
  <c r="AB529" i="19" s="1"/>
  <c r="AA528" i="19"/>
  <c r="AB528" i="19" s="1"/>
  <c r="AA527" i="19"/>
  <c r="AB527" i="19" s="1"/>
  <c r="AA526" i="19"/>
  <c r="AB526" i="19" s="1"/>
  <c r="AA525" i="19"/>
  <c r="AB525" i="19" s="1"/>
  <c r="AA524" i="19"/>
  <c r="AB524" i="19" s="1"/>
  <c r="AA523" i="19"/>
  <c r="AB523" i="19" s="1"/>
  <c r="AA522" i="19"/>
  <c r="AB522" i="19" s="1"/>
  <c r="AA521" i="19"/>
  <c r="AB521" i="19" s="1"/>
  <c r="AA520" i="19"/>
  <c r="AB520" i="19" s="1"/>
  <c r="AA519" i="19"/>
  <c r="AB519" i="19" s="1"/>
  <c r="AA518" i="19"/>
  <c r="AB518" i="19" s="1"/>
  <c r="AA517" i="19"/>
  <c r="AB517" i="19" s="1"/>
  <c r="AA516" i="19"/>
  <c r="AB516" i="19" s="1"/>
  <c r="AA515" i="19"/>
  <c r="AB515" i="19" s="1"/>
  <c r="AA514" i="19"/>
  <c r="AB514" i="19" s="1"/>
  <c r="AA513" i="19"/>
  <c r="AB513" i="19" s="1"/>
  <c r="AA512" i="19"/>
  <c r="AB512" i="19" s="1"/>
  <c r="AA511" i="19"/>
  <c r="AB511" i="19" s="1"/>
  <c r="AA510" i="19"/>
  <c r="AB510" i="19" s="1"/>
  <c r="AA509" i="19"/>
  <c r="AB509" i="19" s="1"/>
  <c r="AA508" i="19"/>
  <c r="AB508" i="19" s="1"/>
  <c r="AA507" i="19"/>
  <c r="AB507" i="19" s="1"/>
  <c r="AA506" i="19"/>
  <c r="AB506" i="19" s="1"/>
  <c r="AA505" i="19"/>
  <c r="AB505" i="19" s="1"/>
  <c r="AA504" i="19"/>
  <c r="AB504" i="19" s="1"/>
  <c r="AA503" i="19"/>
  <c r="AB503" i="19" s="1"/>
  <c r="AA502" i="19"/>
  <c r="AB502" i="19" s="1"/>
  <c r="AA501" i="19"/>
  <c r="AB501" i="19" s="1"/>
  <c r="AA500" i="19"/>
  <c r="AB500" i="19" s="1"/>
  <c r="AA499" i="19"/>
  <c r="AB499" i="19" s="1"/>
  <c r="AA498" i="19"/>
  <c r="AB498" i="19" s="1"/>
  <c r="AA497" i="19"/>
  <c r="AB497" i="19" s="1"/>
  <c r="AA496" i="19"/>
  <c r="AB496" i="19" s="1"/>
  <c r="AA495" i="19"/>
  <c r="AB495" i="19" s="1"/>
  <c r="AA494" i="19"/>
  <c r="AB494" i="19" s="1"/>
  <c r="AA493" i="19"/>
  <c r="AB493" i="19" s="1"/>
  <c r="AA492" i="19"/>
  <c r="AB492" i="19" s="1"/>
  <c r="AA491" i="19"/>
  <c r="AB491" i="19" s="1"/>
  <c r="AA490" i="19"/>
  <c r="AB490" i="19" s="1"/>
  <c r="AA489" i="19"/>
  <c r="AB489" i="19" s="1"/>
  <c r="AA488" i="19"/>
  <c r="AB488" i="19" s="1"/>
  <c r="AA487" i="19"/>
  <c r="AB487" i="19" s="1"/>
  <c r="AA486" i="19"/>
  <c r="AB486" i="19" s="1"/>
  <c r="AA485" i="19"/>
  <c r="AB485" i="19" s="1"/>
  <c r="AA484" i="19"/>
  <c r="AB484" i="19" s="1"/>
  <c r="AA483" i="19"/>
  <c r="AB483" i="19" s="1"/>
  <c r="AA482" i="19"/>
  <c r="AB482" i="19" s="1"/>
  <c r="AA481" i="19"/>
  <c r="AB481" i="19" s="1"/>
  <c r="AA480" i="19"/>
  <c r="AB480" i="19" s="1"/>
  <c r="AA479" i="19"/>
  <c r="AB479" i="19" s="1"/>
  <c r="AA478" i="19"/>
  <c r="AB478" i="19" s="1"/>
  <c r="AA477" i="19"/>
  <c r="AB477" i="19" s="1"/>
  <c r="AA476" i="19"/>
  <c r="AB476" i="19" s="1"/>
  <c r="AA475" i="19"/>
  <c r="AB475" i="19" s="1"/>
  <c r="AA474" i="19"/>
  <c r="AB474" i="19" s="1"/>
  <c r="AA473" i="19"/>
  <c r="AB473" i="19" s="1"/>
  <c r="AA472" i="19"/>
  <c r="AB472" i="19" s="1"/>
  <c r="AA471" i="19"/>
  <c r="AB471" i="19" s="1"/>
  <c r="AA470" i="19"/>
  <c r="AB470" i="19" s="1"/>
  <c r="AA469" i="19"/>
  <c r="AB469" i="19" s="1"/>
  <c r="AA468" i="19"/>
  <c r="AB468" i="19" s="1"/>
  <c r="AA467" i="19"/>
  <c r="AB467" i="19" s="1"/>
  <c r="AA466" i="19"/>
  <c r="AB466" i="19" s="1"/>
  <c r="AA465" i="19"/>
  <c r="AB465" i="19" s="1"/>
  <c r="AA464" i="19"/>
  <c r="AB464" i="19" s="1"/>
  <c r="AA463" i="19"/>
  <c r="AB463" i="19" s="1"/>
  <c r="AA462" i="19"/>
  <c r="AB462" i="19" s="1"/>
  <c r="AA461" i="19"/>
  <c r="AB461" i="19" s="1"/>
  <c r="AA460" i="19"/>
  <c r="AB460" i="19" s="1"/>
  <c r="AA459" i="19"/>
  <c r="AB459" i="19" s="1"/>
  <c r="AA458" i="19"/>
  <c r="AB458" i="19" s="1"/>
  <c r="AA457" i="19"/>
  <c r="AB457" i="19" s="1"/>
  <c r="AA456" i="19"/>
  <c r="AB456" i="19" s="1"/>
  <c r="AA455" i="19"/>
  <c r="AB455" i="19" s="1"/>
  <c r="AA454" i="19"/>
  <c r="AB454" i="19" s="1"/>
  <c r="AA453" i="19"/>
  <c r="AB453" i="19" s="1"/>
  <c r="AA452" i="19"/>
  <c r="AB452" i="19" s="1"/>
  <c r="AA451" i="19"/>
  <c r="AB451" i="19" s="1"/>
  <c r="AA450" i="19"/>
  <c r="AB450" i="19" s="1"/>
  <c r="AA449" i="19"/>
  <c r="AB449" i="19" s="1"/>
  <c r="AA448" i="19"/>
  <c r="AB448" i="19" s="1"/>
  <c r="AA447" i="19"/>
  <c r="AB447" i="19" s="1"/>
  <c r="AA446" i="19"/>
  <c r="AB446" i="19" s="1"/>
  <c r="AA445" i="19"/>
  <c r="AB445" i="19" s="1"/>
  <c r="AA444" i="19"/>
  <c r="AB444" i="19" s="1"/>
  <c r="AA443" i="19"/>
  <c r="AB443" i="19" s="1"/>
  <c r="AA442" i="19"/>
  <c r="AB442" i="19" s="1"/>
  <c r="AA441" i="19"/>
  <c r="AB441" i="19" s="1"/>
  <c r="AA440" i="19"/>
  <c r="AB440" i="19" s="1"/>
  <c r="AA439" i="19"/>
  <c r="AB439" i="19" s="1"/>
  <c r="AA438" i="19"/>
  <c r="AB438" i="19" s="1"/>
  <c r="AA437" i="19"/>
  <c r="AB437" i="19" s="1"/>
  <c r="AA436" i="19"/>
  <c r="AB436" i="19" s="1"/>
  <c r="AA435" i="19"/>
  <c r="AB435" i="19" s="1"/>
  <c r="AA434" i="19"/>
  <c r="AB434" i="19" s="1"/>
  <c r="AA433" i="19"/>
  <c r="AB433" i="19" s="1"/>
  <c r="AA432" i="19"/>
  <c r="AB432" i="19" s="1"/>
  <c r="AA431" i="19"/>
  <c r="AB431" i="19" s="1"/>
  <c r="AA430" i="19"/>
  <c r="AB430" i="19" s="1"/>
  <c r="AA429" i="19"/>
  <c r="AB429" i="19" s="1"/>
  <c r="AA428" i="19"/>
  <c r="AB428" i="19" s="1"/>
  <c r="AA427" i="19"/>
  <c r="AB427" i="19" s="1"/>
  <c r="AA426" i="19"/>
  <c r="AB426" i="19" s="1"/>
  <c r="AA425" i="19"/>
  <c r="AB425" i="19" s="1"/>
  <c r="AA424" i="19"/>
  <c r="AB424" i="19" s="1"/>
  <c r="AA423" i="19"/>
  <c r="AB423" i="19" s="1"/>
  <c r="AA422" i="19"/>
  <c r="AB422" i="19" s="1"/>
  <c r="AA421" i="19"/>
  <c r="AB421" i="19" s="1"/>
  <c r="AA420" i="19"/>
  <c r="AB420" i="19" s="1"/>
  <c r="AA419" i="19"/>
  <c r="AB419" i="19" s="1"/>
  <c r="AA418" i="19"/>
  <c r="AB418" i="19" s="1"/>
  <c r="AA417" i="19"/>
  <c r="AB417" i="19" s="1"/>
  <c r="AA416" i="19"/>
  <c r="AB416" i="19" s="1"/>
  <c r="AA415" i="19"/>
  <c r="AB415" i="19" s="1"/>
  <c r="AA414" i="19"/>
  <c r="AB414" i="19" s="1"/>
  <c r="AA413" i="19"/>
  <c r="AB413" i="19" s="1"/>
  <c r="AA412" i="19"/>
  <c r="AB412" i="19" s="1"/>
  <c r="AA411" i="19"/>
  <c r="AB411" i="19" s="1"/>
  <c r="AA410" i="19"/>
  <c r="AB410" i="19" s="1"/>
  <c r="AA409" i="19"/>
  <c r="AB409" i="19" s="1"/>
  <c r="AA408" i="19"/>
  <c r="AB408" i="19" s="1"/>
  <c r="AA407" i="19"/>
  <c r="AB407" i="19" s="1"/>
  <c r="AA406" i="19"/>
  <c r="AB406" i="19" s="1"/>
  <c r="AA405" i="19"/>
  <c r="AB405" i="19" s="1"/>
  <c r="AA404" i="19"/>
  <c r="AB404" i="19" s="1"/>
  <c r="AA403" i="19"/>
  <c r="AB403" i="19" s="1"/>
  <c r="AA402" i="19"/>
  <c r="AB402" i="19" s="1"/>
  <c r="AA401" i="19"/>
  <c r="AB401" i="19" s="1"/>
  <c r="AA400" i="19"/>
  <c r="AB400" i="19" s="1"/>
  <c r="AA399" i="19"/>
  <c r="AB399" i="19" s="1"/>
  <c r="AA398" i="19"/>
  <c r="AB398" i="19" s="1"/>
  <c r="AA397" i="19"/>
  <c r="AB397" i="19" s="1"/>
  <c r="AA396" i="19"/>
  <c r="AB396" i="19" s="1"/>
  <c r="AA395" i="19"/>
  <c r="AB395" i="19" s="1"/>
  <c r="AA394" i="19"/>
  <c r="AB394" i="19" s="1"/>
  <c r="AA393" i="19"/>
  <c r="AB393" i="19" s="1"/>
  <c r="AA392" i="19"/>
  <c r="AB392" i="19" s="1"/>
  <c r="AA391" i="19"/>
  <c r="AB391" i="19" s="1"/>
  <c r="AA390" i="19"/>
  <c r="AB390" i="19" s="1"/>
  <c r="AA389" i="19"/>
  <c r="AB389" i="19" s="1"/>
  <c r="AA388" i="19"/>
  <c r="AB388" i="19" s="1"/>
  <c r="AA387" i="19"/>
  <c r="AB387" i="19" s="1"/>
  <c r="AA386" i="19"/>
  <c r="AB386" i="19" s="1"/>
  <c r="AA385" i="19"/>
  <c r="AB385" i="19" s="1"/>
  <c r="AA384" i="19"/>
  <c r="AB384" i="19" s="1"/>
  <c r="AA383" i="19"/>
  <c r="AB383" i="19" s="1"/>
  <c r="AA382" i="19"/>
  <c r="AB382" i="19" s="1"/>
  <c r="AA381" i="19"/>
  <c r="AB381" i="19" s="1"/>
  <c r="AA380" i="19"/>
  <c r="AB380" i="19" s="1"/>
  <c r="AA379" i="19"/>
  <c r="AB379" i="19" s="1"/>
  <c r="AA378" i="19"/>
  <c r="AB378" i="19" s="1"/>
  <c r="AA377" i="19"/>
  <c r="AB377" i="19" s="1"/>
  <c r="AA376" i="19"/>
  <c r="AB376" i="19" s="1"/>
  <c r="AA375" i="19"/>
  <c r="AB375" i="19" s="1"/>
  <c r="AA374" i="19"/>
  <c r="AB374" i="19" s="1"/>
  <c r="AA373" i="19"/>
  <c r="AB373" i="19" s="1"/>
  <c r="AA372" i="19"/>
  <c r="AB372" i="19" s="1"/>
  <c r="AA371" i="19"/>
  <c r="AB371" i="19" s="1"/>
  <c r="AA370" i="19"/>
  <c r="AB370" i="19" s="1"/>
  <c r="AA369" i="19"/>
  <c r="AB369" i="19" s="1"/>
  <c r="AA368" i="19"/>
  <c r="AB368" i="19" s="1"/>
  <c r="AA367" i="19"/>
  <c r="AB367" i="19" s="1"/>
  <c r="AA366" i="19"/>
  <c r="AB366" i="19" s="1"/>
  <c r="AA365" i="19"/>
  <c r="AB365" i="19" s="1"/>
  <c r="AA364" i="19"/>
  <c r="AB364" i="19" s="1"/>
  <c r="AA363" i="19"/>
  <c r="AB363" i="19" s="1"/>
  <c r="AA362" i="19"/>
  <c r="AB362" i="19" s="1"/>
  <c r="AA361" i="19"/>
  <c r="AB361" i="19" s="1"/>
  <c r="AA360" i="19"/>
  <c r="AB360" i="19" s="1"/>
  <c r="AA359" i="19"/>
  <c r="AB359" i="19" s="1"/>
  <c r="AA358" i="19"/>
  <c r="AB358" i="19" s="1"/>
  <c r="AA357" i="19"/>
  <c r="AB357" i="19" s="1"/>
  <c r="AA356" i="19"/>
  <c r="AB356" i="19" s="1"/>
  <c r="AA355" i="19"/>
  <c r="AB355" i="19" s="1"/>
  <c r="AA354" i="19"/>
  <c r="AB354" i="19" s="1"/>
  <c r="AA353" i="19"/>
  <c r="AB353" i="19" s="1"/>
  <c r="AA352" i="19"/>
  <c r="AB352" i="19" s="1"/>
  <c r="AA351" i="19"/>
  <c r="AB351" i="19" s="1"/>
  <c r="AA350" i="19"/>
  <c r="AB350" i="19" s="1"/>
  <c r="AA349" i="19"/>
  <c r="AB349" i="19" s="1"/>
  <c r="AA348" i="19"/>
  <c r="AB348" i="19" s="1"/>
  <c r="AA347" i="19"/>
  <c r="AB347" i="19" s="1"/>
  <c r="AA346" i="19"/>
  <c r="AB346" i="19" s="1"/>
  <c r="AA345" i="19"/>
  <c r="AB345" i="19" s="1"/>
  <c r="AA344" i="19"/>
  <c r="AB344" i="19" s="1"/>
  <c r="AA343" i="19"/>
  <c r="AB343" i="19" s="1"/>
  <c r="AA342" i="19"/>
  <c r="AB342" i="19" s="1"/>
  <c r="AA341" i="19"/>
  <c r="AB341" i="19" s="1"/>
  <c r="AA340" i="19"/>
  <c r="AB340" i="19" s="1"/>
  <c r="AA339" i="19"/>
  <c r="AB339" i="19" s="1"/>
  <c r="AA338" i="19"/>
  <c r="AB338" i="19" s="1"/>
  <c r="AA337" i="19"/>
  <c r="AB337" i="19" s="1"/>
  <c r="AA336" i="19"/>
  <c r="AB336" i="19" s="1"/>
  <c r="AA335" i="19"/>
  <c r="AB335" i="19" s="1"/>
  <c r="AA334" i="19"/>
  <c r="AB334" i="19" s="1"/>
  <c r="AA333" i="19"/>
  <c r="AB333" i="19" s="1"/>
  <c r="AA332" i="19"/>
  <c r="AB332" i="19" s="1"/>
  <c r="AA331" i="19"/>
  <c r="AB331" i="19" s="1"/>
  <c r="AA330" i="19"/>
  <c r="AB330" i="19" s="1"/>
  <c r="AA329" i="19"/>
  <c r="AB329" i="19" s="1"/>
  <c r="AA328" i="19"/>
  <c r="AB328" i="19" s="1"/>
  <c r="AA327" i="19"/>
  <c r="AB327" i="19" s="1"/>
  <c r="AA326" i="19"/>
  <c r="AB326" i="19" s="1"/>
  <c r="AA325" i="19"/>
  <c r="AB325" i="19" s="1"/>
  <c r="AA324" i="19"/>
  <c r="AB324" i="19" s="1"/>
  <c r="AA323" i="19"/>
  <c r="AB323" i="19" s="1"/>
  <c r="AA322" i="19"/>
  <c r="AB322" i="19" s="1"/>
  <c r="AA321" i="19"/>
  <c r="AB321" i="19" s="1"/>
  <c r="AA320" i="19"/>
  <c r="AB320" i="19" s="1"/>
  <c r="AA319" i="19"/>
  <c r="AB319" i="19" s="1"/>
  <c r="AA318" i="19"/>
  <c r="AB318" i="19" s="1"/>
  <c r="AA317" i="19"/>
  <c r="AB317" i="19" s="1"/>
  <c r="AA316" i="19"/>
  <c r="AB316" i="19" s="1"/>
  <c r="AA315" i="19"/>
  <c r="AB315" i="19" s="1"/>
  <c r="AA314" i="19"/>
  <c r="AB314" i="19" s="1"/>
  <c r="AA313" i="19"/>
  <c r="AB313" i="19" s="1"/>
  <c r="AA312" i="19"/>
  <c r="AB312" i="19" s="1"/>
  <c r="AA311" i="19"/>
  <c r="AB311" i="19" s="1"/>
  <c r="AA310" i="19"/>
  <c r="AB310" i="19" s="1"/>
  <c r="AA309" i="19"/>
  <c r="AB309" i="19" s="1"/>
  <c r="AA308" i="19"/>
  <c r="AB308" i="19" s="1"/>
  <c r="AA307" i="19"/>
  <c r="AB307" i="19" s="1"/>
  <c r="AA306" i="19"/>
  <c r="AB306" i="19" s="1"/>
  <c r="AA305" i="19"/>
  <c r="AB305" i="19" s="1"/>
  <c r="AA304" i="19"/>
  <c r="AB304" i="19" s="1"/>
  <c r="AA303" i="19"/>
  <c r="AB303" i="19" s="1"/>
  <c r="AA302" i="19"/>
  <c r="AB302" i="19" s="1"/>
  <c r="AA301" i="19"/>
  <c r="AB301" i="19" s="1"/>
  <c r="AA300" i="19"/>
  <c r="AB300" i="19" s="1"/>
  <c r="AA299" i="19"/>
  <c r="AB299" i="19" s="1"/>
  <c r="AA298" i="19"/>
  <c r="AB298" i="19" s="1"/>
  <c r="AA297" i="19"/>
  <c r="AB297" i="19" s="1"/>
  <c r="AA296" i="19"/>
  <c r="AB296" i="19" s="1"/>
  <c r="AA295" i="19"/>
  <c r="AB295" i="19" s="1"/>
  <c r="AA294" i="19"/>
  <c r="AB294" i="19" s="1"/>
  <c r="AA293" i="19"/>
  <c r="AB293" i="19" s="1"/>
  <c r="AA292" i="19"/>
  <c r="AB292" i="19" s="1"/>
  <c r="AA291" i="19"/>
  <c r="AB291" i="19" s="1"/>
  <c r="AA290" i="19"/>
  <c r="AB290" i="19" s="1"/>
  <c r="AA289" i="19"/>
  <c r="AB289" i="19" s="1"/>
  <c r="AA288" i="19"/>
  <c r="AB288" i="19" s="1"/>
  <c r="AA287" i="19"/>
  <c r="AB287" i="19" s="1"/>
  <c r="AA286" i="19"/>
  <c r="AB286" i="19" s="1"/>
  <c r="AA285" i="19"/>
  <c r="AB285" i="19" s="1"/>
  <c r="AA284" i="19"/>
  <c r="AB284" i="19" s="1"/>
  <c r="AA283" i="19"/>
  <c r="AB283" i="19" s="1"/>
  <c r="AA282" i="19"/>
  <c r="AB282" i="19" s="1"/>
  <c r="AA281" i="19"/>
  <c r="AB281" i="19" s="1"/>
  <c r="AA280" i="19"/>
  <c r="AB280" i="19" s="1"/>
  <c r="AA279" i="19"/>
  <c r="AB279" i="19" s="1"/>
  <c r="AA278" i="19"/>
  <c r="AB278" i="19" s="1"/>
  <c r="AA277" i="19"/>
  <c r="AB277" i="19" s="1"/>
  <c r="AA276" i="19"/>
  <c r="AB276" i="19" s="1"/>
  <c r="AA275" i="19"/>
  <c r="AB275" i="19" s="1"/>
  <c r="AA274" i="19"/>
  <c r="AB274" i="19" s="1"/>
  <c r="AA273" i="19"/>
  <c r="AB273" i="19" s="1"/>
  <c r="AA272" i="19"/>
  <c r="AB272" i="19" s="1"/>
  <c r="AA271" i="19"/>
  <c r="AB271" i="19" s="1"/>
  <c r="AA270" i="19"/>
  <c r="AB270" i="19" s="1"/>
  <c r="AA269" i="19"/>
  <c r="AB269" i="19" s="1"/>
  <c r="AA268" i="19"/>
  <c r="AB268" i="19" s="1"/>
  <c r="AA267" i="19"/>
  <c r="AB267" i="19" s="1"/>
  <c r="AA266" i="19"/>
  <c r="AB266" i="19" s="1"/>
  <c r="AA265" i="19"/>
  <c r="AB265" i="19" s="1"/>
  <c r="AA264" i="19"/>
  <c r="AB264" i="19" s="1"/>
  <c r="AA263" i="19"/>
  <c r="AB263" i="19" s="1"/>
  <c r="AA262" i="19"/>
  <c r="AB262" i="19" s="1"/>
  <c r="AA261" i="19"/>
  <c r="AB261" i="19" s="1"/>
  <c r="AA260" i="19"/>
  <c r="AB260" i="19" s="1"/>
  <c r="AA259" i="19"/>
  <c r="AB259" i="19" s="1"/>
  <c r="AA258" i="19"/>
  <c r="AB258" i="19" s="1"/>
  <c r="AA257" i="19"/>
  <c r="AB257" i="19" s="1"/>
  <c r="AA256" i="19"/>
  <c r="AB256" i="19" s="1"/>
  <c r="AA255" i="19"/>
  <c r="AB255" i="19" s="1"/>
  <c r="AA254" i="19"/>
  <c r="AB254" i="19" s="1"/>
  <c r="AA253" i="19"/>
  <c r="AB253" i="19" s="1"/>
  <c r="AA252" i="19"/>
  <c r="AB252" i="19" s="1"/>
  <c r="AA251" i="19"/>
  <c r="AB251" i="19" s="1"/>
  <c r="AA250" i="19"/>
  <c r="AB250" i="19" s="1"/>
  <c r="AA249" i="19"/>
  <c r="AB249" i="19" s="1"/>
  <c r="AA248" i="19"/>
  <c r="AB248" i="19" s="1"/>
  <c r="AA247" i="19"/>
  <c r="AB247" i="19" s="1"/>
  <c r="AA246" i="19"/>
  <c r="AB246" i="19" s="1"/>
  <c r="AA245" i="19"/>
  <c r="AB245" i="19" s="1"/>
  <c r="AA244" i="19"/>
  <c r="AB244" i="19" s="1"/>
  <c r="AA243" i="19"/>
  <c r="AB243" i="19" s="1"/>
  <c r="AA242" i="19"/>
  <c r="AB242" i="19" s="1"/>
  <c r="AA241" i="19"/>
  <c r="AB241" i="19" s="1"/>
  <c r="AA240" i="19"/>
  <c r="AB240" i="19" s="1"/>
  <c r="AA239" i="19"/>
  <c r="AB239" i="19" s="1"/>
  <c r="AA238" i="19"/>
  <c r="AB238" i="19" s="1"/>
  <c r="AA237" i="19"/>
  <c r="AB237" i="19" s="1"/>
  <c r="AA236" i="19"/>
  <c r="AB236" i="19" s="1"/>
  <c r="AA235" i="19"/>
  <c r="AB235" i="19" s="1"/>
  <c r="AA234" i="19"/>
  <c r="AB234" i="19" s="1"/>
  <c r="AA233" i="19"/>
  <c r="AB233" i="19" s="1"/>
  <c r="AA232" i="19"/>
  <c r="AB232" i="19" s="1"/>
  <c r="AA231" i="19"/>
  <c r="AB231" i="19" s="1"/>
  <c r="AA230" i="19"/>
  <c r="AB230" i="19" s="1"/>
  <c r="AA229" i="19"/>
  <c r="AB229" i="19" s="1"/>
  <c r="AA228" i="19"/>
  <c r="AB228" i="19" s="1"/>
  <c r="AA227" i="19"/>
  <c r="AB227" i="19" s="1"/>
  <c r="AA226" i="19"/>
  <c r="AB226" i="19" s="1"/>
  <c r="AA225" i="19"/>
  <c r="AB225" i="19" s="1"/>
  <c r="AA224" i="19"/>
  <c r="AB224" i="19" s="1"/>
  <c r="AA223" i="19"/>
  <c r="AB223" i="19" s="1"/>
  <c r="AA222" i="19"/>
  <c r="AB222" i="19" s="1"/>
  <c r="AA221" i="19"/>
  <c r="AB221" i="19" s="1"/>
  <c r="AA220" i="19"/>
  <c r="AB220" i="19" s="1"/>
  <c r="AA219" i="19"/>
  <c r="AB219" i="19" s="1"/>
  <c r="AA218" i="19"/>
  <c r="AB218" i="19" s="1"/>
  <c r="AA217" i="19"/>
  <c r="AB217" i="19" s="1"/>
  <c r="AA216" i="19"/>
  <c r="AB216" i="19" s="1"/>
  <c r="AA215" i="19"/>
  <c r="AB215" i="19" s="1"/>
  <c r="AA214" i="19"/>
  <c r="AB214" i="19" s="1"/>
  <c r="AA213" i="19"/>
  <c r="AB213" i="19" s="1"/>
  <c r="AA212" i="19"/>
  <c r="AB212" i="19" s="1"/>
  <c r="AA211" i="19"/>
  <c r="AB211" i="19" s="1"/>
  <c r="AA210" i="19"/>
  <c r="AB210" i="19" s="1"/>
  <c r="AA209" i="19"/>
  <c r="AB209" i="19" s="1"/>
  <c r="AA208" i="19"/>
  <c r="AB208" i="19" s="1"/>
  <c r="AA207" i="19"/>
  <c r="AB207" i="19" s="1"/>
  <c r="AA206" i="19"/>
  <c r="AB206" i="19" s="1"/>
  <c r="AA205" i="19"/>
  <c r="AB205" i="19" s="1"/>
  <c r="AA204" i="19"/>
  <c r="AB204" i="19" s="1"/>
  <c r="AA203" i="19"/>
  <c r="AB203" i="19" s="1"/>
  <c r="AA202" i="19"/>
  <c r="AB202" i="19" s="1"/>
  <c r="AA201" i="19"/>
  <c r="AB201" i="19" s="1"/>
  <c r="AA200" i="19"/>
  <c r="AB200" i="19" s="1"/>
  <c r="AA199" i="19"/>
  <c r="AB199" i="19" s="1"/>
  <c r="AA198" i="19"/>
  <c r="AB198" i="19" s="1"/>
  <c r="AA197" i="19"/>
  <c r="AB197" i="19" s="1"/>
  <c r="AA196" i="19"/>
  <c r="AB196" i="19" s="1"/>
  <c r="AA195" i="19"/>
  <c r="AB195" i="19" s="1"/>
  <c r="AA194" i="19"/>
  <c r="AB194" i="19" s="1"/>
  <c r="AA193" i="19"/>
  <c r="AB193" i="19" s="1"/>
  <c r="AA192" i="19"/>
  <c r="AB192" i="19" s="1"/>
  <c r="AA191" i="19"/>
  <c r="AB191" i="19" s="1"/>
  <c r="AA190" i="19"/>
  <c r="AB190" i="19" s="1"/>
  <c r="AA189" i="19"/>
  <c r="AB189" i="19" s="1"/>
  <c r="AA188" i="19"/>
  <c r="AB188" i="19" s="1"/>
  <c r="AA187" i="19"/>
  <c r="AB187" i="19" s="1"/>
  <c r="AA186" i="19"/>
  <c r="AB186" i="19" s="1"/>
  <c r="AA185" i="19"/>
  <c r="AB185" i="19" s="1"/>
  <c r="AA184" i="19"/>
  <c r="AB184" i="19" s="1"/>
  <c r="AA183" i="19"/>
  <c r="AB183" i="19" s="1"/>
  <c r="AA182" i="19"/>
  <c r="AB182" i="19" s="1"/>
  <c r="AA181" i="19"/>
  <c r="AB181" i="19" s="1"/>
  <c r="AA180" i="19"/>
  <c r="AB180" i="19" s="1"/>
  <c r="AA179" i="19"/>
  <c r="AB179" i="19" s="1"/>
  <c r="AA178" i="19"/>
  <c r="AB178" i="19" s="1"/>
  <c r="AA177" i="19"/>
  <c r="AB177" i="19" s="1"/>
  <c r="AA176" i="19"/>
  <c r="AB176" i="19" s="1"/>
  <c r="AA175" i="19"/>
  <c r="AB175" i="19" s="1"/>
  <c r="AA174" i="19"/>
  <c r="AB174" i="19" s="1"/>
  <c r="AA173" i="19"/>
  <c r="AB173" i="19" s="1"/>
  <c r="AA172" i="19"/>
  <c r="AB172" i="19" s="1"/>
  <c r="AA171" i="19"/>
  <c r="AB171" i="19" s="1"/>
  <c r="AA170" i="19"/>
  <c r="AB170" i="19" s="1"/>
  <c r="AA169" i="19"/>
  <c r="AB169" i="19" s="1"/>
  <c r="AA168" i="19"/>
  <c r="AB168" i="19" s="1"/>
  <c r="AA167" i="19"/>
  <c r="AB167" i="19" s="1"/>
  <c r="AA166" i="19"/>
  <c r="AB166" i="19" s="1"/>
  <c r="AA165" i="19"/>
  <c r="AB165" i="19" s="1"/>
  <c r="AA164" i="19"/>
  <c r="AB164" i="19" s="1"/>
  <c r="AA163" i="19"/>
  <c r="AB163" i="19" s="1"/>
  <c r="AA162" i="19"/>
  <c r="AB162" i="19" s="1"/>
  <c r="AA161" i="19"/>
  <c r="AB161" i="19" s="1"/>
  <c r="AA160" i="19"/>
  <c r="AB160" i="19" s="1"/>
  <c r="AA159" i="19"/>
  <c r="AB159" i="19" s="1"/>
  <c r="AA158" i="19"/>
  <c r="AB158" i="19" s="1"/>
  <c r="AA157" i="19"/>
  <c r="AB157" i="19" s="1"/>
  <c r="AA156" i="19"/>
  <c r="AB156" i="19" s="1"/>
  <c r="AA155" i="19"/>
  <c r="AB155" i="19" s="1"/>
  <c r="AA154" i="19"/>
  <c r="AB154" i="19" s="1"/>
  <c r="AA153" i="19"/>
  <c r="AB153" i="19" s="1"/>
  <c r="AA152" i="19"/>
  <c r="AB152" i="19" s="1"/>
  <c r="AA151" i="19"/>
  <c r="AB151" i="19" s="1"/>
  <c r="AA150" i="19"/>
  <c r="AB150" i="19" s="1"/>
  <c r="AA149" i="19"/>
  <c r="AB149" i="19" s="1"/>
  <c r="AA148" i="19"/>
  <c r="AB148" i="19" s="1"/>
  <c r="AA147" i="19"/>
  <c r="AB147" i="19" s="1"/>
  <c r="AA146" i="19"/>
  <c r="AB146" i="19" s="1"/>
  <c r="AA145" i="19"/>
  <c r="AB145" i="19" s="1"/>
  <c r="AA144" i="19"/>
  <c r="AB144" i="19" s="1"/>
  <c r="AA143" i="19"/>
  <c r="AB143" i="19" s="1"/>
  <c r="AA142" i="19"/>
  <c r="AB142" i="19" s="1"/>
  <c r="AA141" i="19"/>
  <c r="AB141" i="19" s="1"/>
  <c r="AA140" i="19"/>
  <c r="AB140" i="19" s="1"/>
  <c r="AA139" i="19"/>
  <c r="AB139" i="19" s="1"/>
  <c r="AA138" i="19"/>
  <c r="AB138" i="19" s="1"/>
  <c r="AA137" i="19"/>
  <c r="AB137" i="19" s="1"/>
  <c r="AA136" i="19"/>
  <c r="AB136" i="19" s="1"/>
  <c r="AA135" i="19"/>
  <c r="AB135" i="19" s="1"/>
  <c r="AA134" i="19"/>
  <c r="AB134" i="19" s="1"/>
  <c r="AA133" i="19"/>
  <c r="AB133" i="19" s="1"/>
  <c r="AA132" i="19"/>
  <c r="AB132" i="19" s="1"/>
  <c r="AA131" i="19"/>
  <c r="AB131" i="19" s="1"/>
  <c r="AA130" i="19"/>
  <c r="AB130" i="19" s="1"/>
  <c r="AA129" i="19"/>
  <c r="AB129" i="19" s="1"/>
  <c r="AA128" i="19"/>
  <c r="AB128" i="19" s="1"/>
  <c r="AA127" i="19"/>
  <c r="AB127" i="19" s="1"/>
  <c r="AA126" i="19"/>
  <c r="AB126" i="19" s="1"/>
  <c r="AA125" i="19"/>
  <c r="AB125" i="19" s="1"/>
  <c r="AA124" i="19"/>
  <c r="AB124" i="19" s="1"/>
  <c r="AA123" i="19"/>
  <c r="AB123" i="19" s="1"/>
  <c r="AA122" i="19"/>
  <c r="AB122" i="19" s="1"/>
  <c r="AA121" i="19"/>
  <c r="AB121" i="19" s="1"/>
  <c r="AA120" i="19"/>
  <c r="AB120" i="19" s="1"/>
  <c r="AA119" i="19"/>
  <c r="AB119" i="19" s="1"/>
  <c r="AA118" i="19"/>
  <c r="AB118" i="19" s="1"/>
  <c r="AA117" i="19"/>
  <c r="AB117" i="19" s="1"/>
  <c r="AA116" i="19"/>
  <c r="AB116" i="19" s="1"/>
  <c r="AA115" i="19"/>
  <c r="AB115" i="19" s="1"/>
  <c r="AA114" i="19"/>
  <c r="AB114" i="19" s="1"/>
  <c r="AA113" i="19"/>
  <c r="AB113" i="19" s="1"/>
  <c r="AA112" i="19"/>
  <c r="AB112" i="19" s="1"/>
  <c r="AA111" i="19"/>
  <c r="AB111" i="19" s="1"/>
  <c r="AA110" i="19"/>
  <c r="AB110" i="19" s="1"/>
  <c r="AA109" i="19"/>
  <c r="AB109" i="19" s="1"/>
  <c r="AA108" i="19"/>
  <c r="AB108" i="19" s="1"/>
  <c r="AA107" i="19"/>
  <c r="AB107" i="19" s="1"/>
  <c r="AA106" i="19"/>
  <c r="AB106" i="19" s="1"/>
  <c r="AA105" i="19"/>
  <c r="AB105" i="19" s="1"/>
  <c r="AA104" i="19"/>
  <c r="AB104" i="19" s="1"/>
  <c r="AA103" i="19"/>
  <c r="AB103" i="19" s="1"/>
  <c r="AA102" i="19"/>
  <c r="AB102" i="19" s="1"/>
  <c r="AA101" i="19"/>
  <c r="AB101" i="19" s="1"/>
  <c r="AA100" i="19"/>
  <c r="AB100" i="19" s="1"/>
  <c r="AA99" i="19"/>
  <c r="AB99" i="19" s="1"/>
  <c r="AA98" i="19"/>
  <c r="AB98" i="19" s="1"/>
  <c r="AA97" i="19"/>
  <c r="AB97" i="19" s="1"/>
  <c r="AA96" i="19"/>
  <c r="AB96" i="19" s="1"/>
  <c r="AA95" i="19"/>
  <c r="AB95" i="19" s="1"/>
  <c r="AA94" i="19"/>
  <c r="AB94" i="19" s="1"/>
  <c r="AA93" i="19"/>
  <c r="AB93" i="19" s="1"/>
  <c r="AA92" i="19"/>
  <c r="AB92" i="19" s="1"/>
  <c r="AA91" i="19"/>
  <c r="AB91" i="19" s="1"/>
  <c r="AA90" i="19"/>
  <c r="AB90" i="19" s="1"/>
  <c r="AA89" i="19"/>
  <c r="AB89" i="19" s="1"/>
  <c r="AA88" i="19"/>
  <c r="AB88" i="19" s="1"/>
  <c r="AA87" i="19"/>
  <c r="AB87" i="19" s="1"/>
  <c r="AA86" i="19"/>
  <c r="AB86" i="19" s="1"/>
  <c r="AA85" i="19"/>
  <c r="AB85" i="19" s="1"/>
  <c r="AA84" i="19"/>
  <c r="AB84" i="19" s="1"/>
  <c r="AA83" i="19"/>
  <c r="AB83" i="19" s="1"/>
  <c r="AA82" i="19"/>
  <c r="AB82" i="19" s="1"/>
  <c r="AA81" i="19"/>
  <c r="AB81" i="19" s="1"/>
  <c r="AA80" i="19"/>
  <c r="AB80" i="19" s="1"/>
  <c r="AA79" i="19"/>
  <c r="AB79" i="19" s="1"/>
  <c r="AA78" i="19"/>
  <c r="AB78" i="19" s="1"/>
  <c r="AA77" i="19"/>
  <c r="AB77" i="19" s="1"/>
  <c r="AA76" i="19"/>
  <c r="AB76" i="19" s="1"/>
  <c r="AA75" i="19"/>
  <c r="AB75" i="19" s="1"/>
  <c r="AA74" i="19"/>
  <c r="AB74" i="19" s="1"/>
  <c r="AA73" i="19"/>
  <c r="AB73" i="19" s="1"/>
  <c r="AA72" i="19"/>
  <c r="AB72" i="19" s="1"/>
  <c r="AA71" i="19"/>
  <c r="AB71" i="19" s="1"/>
  <c r="AA70" i="19"/>
  <c r="AB70" i="19" s="1"/>
  <c r="AA69" i="19"/>
  <c r="AB69" i="19" s="1"/>
  <c r="AA68" i="19"/>
  <c r="AB68" i="19" s="1"/>
  <c r="AA67" i="19"/>
  <c r="AB67" i="19" s="1"/>
  <c r="AA66" i="19"/>
  <c r="AB66" i="19" s="1"/>
  <c r="AA65" i="19"/>
  <c r="AB65" i="19" s="1"/>
  <c r="AA64" i="19"/>
  <c r="AB64" i="19" s="1"/>
  <c r="AA63" i="19"/>
  <c r="AB63" i="19" s="1"/>
  <c r="AA62" i="19"/>
  <c r="AB62" i="19" s="1"/>
  <c r="AA61" i="19"/>
  <c r="AB61" i="19" s="1"/>
  <c r="AA60" i="19"/>
  <c r="AB60" i="19" s="1"/>
  <c r="AA59" i="19"/>
  <c r="AB59" i="19" s="1"/>
  <c r="AA58" i="19"/>
  <c r="AB58" i="19" s="1"/>
  <c r="AA57" i="19"/>
  <c r="AB57" i="19" s="1"/>
  <c r="AA56" i="19"/>
  <c r="AB56" i="19" s="1"/>
  <c r="AA55" i="19"/>
  <c r="AB55" i="19" s="1"/>
  <c r="AA54" i="19"/>
  <c r="AB54" i="19" s="1"/>
  <c r="AA53" i="19"/>
  <c r="AB53" i="19" s="1"/>
  <c r="AA52" i="19"/>
  <c r="AB52" i="19" s="1"/>
  <c r="AA51" i="19"/>
  <c r="AB51" i="19" s="1"/>
  <c r="AA50" i="19"/>
  <c r="AB50" i="19" s="1"/>
  <c r="AA49" i="19"/>
  <c r="AB49" i="19" s="1"/>
  <c r="AA48" i="19"/>
  <c r="AB48" i="19" s="1"/>
  <c r="AA47" i="19"/>
  <c r="AB47" i="19" s="1"/>
  <c r="AA46" i="19"/>
  <c r="AB46" i="19" s="1"/>
  <c r="AA45" i="19"/>
  <c r="AB45" i="19" s="1"/>
  <c r="AA44" i="19"/>
  <c r="AB44" i="19" s="1"/>
  <c r="AA43" i="19"/>
  <c r="AB43" i="19" s="1"/>
  <c r="AA42" i="19"/>
  <c r="AB42" i="19" s="1"/>
  <c r="AA41" i="19"/>
  <c r="AB41" i="19" s="1"/>
  <c r="AA40" i="19"/>
  <c r="AB40" i="19" s="1"/>
  <c r="AA39" i="19"/>
  <c r="AB39" i="19" s="1"/>
  <c r="AA38" i="19"/>
  <c r="AB38" i="19" s="1"/>
  <c r="AA37" i="19"/>
  <c r="AB37" i="19" s="1"/>
  <c r="AA36" i="19"/>
  <c r="AB36" i="19" s="1"/>
  <c r="AA35" i="19"/>
  <c r="AB35" i="19" s="1"/>
  <c r="AA34" i="19"/>
  <c r="AB34" i="19" s="1"/>
  <c r="AA33" i="19"/>
  <c r="AB33" i="19" s="1"/>
  <c r="AA32" i="19"/>
  <c r="AB32" i="19" s="1"/>
  <c r="AA31" i="19"/>
  <c r="AB31" i="19" s="1"/>
  <c r="AA30" i="19"/>
  <c r="AB30" i="19" s="1"/>
  <c r="AA29" i="19"/>
  <c r="AB29" i="19" s="1"/>
  <c r="AA28" i="19"/>
  <c r="AB28" i="19" s="1"/>
  <c r="AA27" i="19"/>
  <c r="AB27" i="19" s="1"/>
  <c r="AA26" i="19"/>
  <c r="AB26" i="19" s="1"/>
  <c r="AA25" i="19"/>
  <c r="AB25" i="19" s="1"/>
  <c r="AA24" i="19"/>
  <c r="AB24" i="19" s="1"/>
  <c r="AA23" i="19"/>
  <c r="AB23" i="19" s="1"/>
  <c r="AA22" i="19"/>
  <c r="AB22" i="19" s="1"/>
  <c r="AA21" i="19"/>
  <c r="AB21" i="19" s="1"/>
  <c r="AA20" i="19"/>
  <c r="AB20" i="19" s="1"/>
  <c r="AA19" i="19"/>
  <c r="AB19" i="19" s="1"/>
  <c r="AA18" i="19"/>
  <c r="AB18" i="19" s="1"/>
  <c r="AA17" i="19"/>
  <c r="AB17" i="19" s="1"/>
  <c r="AA16" i="19"/>
  <c r="AB16" i="19" s="1"/>
  <c r="AA15" i="19"/>
  <c r="AB15" i="19" s="1"/>
  <c r="AA14" i="19"/>
  <c r="AB14" i="19" s="1"/>
  <c r="AA13" i="19"/>
  <c r="AB13" i="19" s="1"/>
  <c r="AA1012" i="18"/>
  <c r="AB1012" i="18" s="1"/>
  <c r="AA1011" i="18"/>
  <c r="AB1011" i="18" s="1"/>
  <c r="AA1010" i="18"/>
  <c r="AB1010" i="18" s="1"/>
  <c r="AA1009" i="18"/>
  <c r="AB1009" i="18" s="1"/>
  <c r="AA1008" i="18"/>
  <c r="AB1008" i="18" s="1"/>
  <c r="AA1007" i="18"/>
  <c r="AB1007" i="18" s="1"/>
  <c r="AA1006" i="18"/>
  <c r="AB1006" i="18" s="1"/>
  <c r="AA1005" i="18"/>
  <c r="AB1005" i="18" s="1"/>
  <c r="AA1004" i="18"/>
  <c r="AB1004" i="18" s="1"/>
  <c r="AA1003" i="18"/>
  <c r="AB1003" i="18" s="1"/>
  <c r="AA1002" i="18"/>
  <c r="AB1002" i="18" s="1"/>
  <c r="AA1001" i="18"/>
  <c r="AB1001" i="18" s="1"/>
  <c r="AA1000" i="18"/>
  <c r="AB1000" i="18" s="1"/>
  <c r="AA999" i="18"/>
  <c r="AB999" i="18" s="1"/>
  <c r="AA998" i="18"/>
  <c r="AB998" i="18" s="1"/>
  <c r="AA997" i="18"/>
  <c r="AB997" i="18" s="1"/>
  <c r="AA996" i="18"/>
  <c r="AB996" i="18" s="1"/>
  <c r="AA995" i="18"/>
  <c r="AB995" i="18" s="1"/>
  <c r="AA994" i="18"/>
  <c r="AB994" i="18" s="1"/>
  <c r="AA993" i="18"/>
  <c r="AB993" i="18" s="1"/>
  <c r="AA992" i="18"/>
  <c r="AB992" i="18" s="1"/>
  <c r="AA991" i="18"/>
  <c r="AB991" i="18" s="1"/>
  <c r="AA990" i="18"/>
  <c r="AB990" i="18" s="1"/>
  <c r="AA989" i="18"/>
  <c r="AB989" i="18" s="1"/>
  <c r="AA988" i="18"/>
  <c r="AB988" i="18" s="1"/>
  <c r="AA987" i="18"/>
  <c r="AB987" i="18" s="1"/>
  <c r="AA986" i="18"/>
  <c r="AB986" i="18" s="1"/>
  <c r="AA985" i="18"/>
  <c r="AB985" i="18" s="1"/>
  <c r="AA984" i="18"/>
  <c r="AB984" i="18" s="1"/>
  <c r="AA983" i="18"/>
  <c r="AB983" i="18" s="1"/>
  <c r="AA982" i="18"/>
  <c r="AB982" i="18" s="1"/>
  <c r="AA981" i="18"/>
  <c r="AB981" i="18" s="1"/>
  <c r="AA980" i="18"/>
  <c r="AB980" i="18" s="1"/>
  <c r="AA979" i="18"/>
  <c r="AB979" i="18" s="1"/>
  <c r="AA978" i="18"/>
  <c r="AB978" i="18" s="1"/>
  <c r="AA977" i="18"/>
  <c r="AB977" i="18" s="1"/>
  <c r="AA976" i="18"/>
  <c r="AB976" i="18" s="1"/>
  <c r="AA975" i="18"/>
  <c r="AB975" i="18" s="1"/>
  <c r="AA974" i="18"/>
  <c r="AB974" i="18" s="1"/>
  <c r="AA973" i="18"/>
  <c r="AB973" i="18" s="1"/>
  <c r="AA972" i="18"/>
  <c r="AB972" i="18" s="1"/>
  <c r="AA971" i="18"/>
  <c r="AB971" i="18" s="1"/>
  <c r="AA970" i="18"/>
  <c r="AB970" i="18" s="1"/>
  <c r="AA969" i="18"/>
  <c r="AB969" i="18" s="1"/>
  <c r="AA968" i="18"/>
  <c r="AB968" i="18" s="1"/>
  <c r="AA967" i="18"/>
  <c r="AB967" i="18" s="1"/>
  <c r="AA966" i="18"/>
  <c r="AB966" i="18" s="1"/>
  <c r="AA965" i="18"/>
  <c r="AB965" i="18" s="1"/>
  <c r="AA964" i="18"/>
  <c r="AB964" i="18" s="1"/>
  <c r="AA963" i="18"/>
  <c r="AB963" i="18" s="1"/>
  <c r="AA962" i="18"/>
  <c r="AB962" i="18" s="1"/>
  <c r="AA961" i="18"/>
  <c r="AB961" i="18" s="1"/>
  <c r="AA960" i="18"/>
  <c r="AB960" i="18" s="1"/>
  <c r="AA959" i="18"/>
  <c r="AB959" i="18" s="1"/>
  <c r="AA958" i="18"/>
  <c r="AB958" i="18" s="1"/>
  <c r="AA957" i="18"/>
  <c r="AB957" i="18" s="1"/>
  <c r="AA956" i="18"/>
  <c r="AB956" i="18" s="1"/>
  <c r="AA955" i="18"/>
  <c r="AB955" i="18" s="1"/>
  <c r="AA954" i="18"/>
  <c r="AB954" i="18" s="1"/>
  <c r="AA953" i="18"/>
  <c r="AB953" i="18" s="1"/>
  <c r="AA952" i="18"/>
  <c r="AB952" i="18" s="1"/>
  <c r="AA951" i="18"/>
  <c r="AB951" i="18" s="1"/>
  <c r="AA950" i="18"/>
  <c r="AB950" i="18" s="1"/>
  <c r="AA949" i="18"/>
  <c r="AB949" i="18" s="1"/>
  <c r="AA948" i="18"/>
  <c r="AB948" i="18" s="1"/>
  <c r="AA947" i="18"/>
  <c r="AB947" i="18" s="1"/>
  <c r="AA946" i="18"/>
  <c r="AB946" i="18" s="1"/>
  <c r="AA945" i="18"/>
  <c r="AB945" i="18" s="1"/>
  <c r="AA944" i="18"/>
  <c r="AB944" i="18" s="1"/>
  <c r="AA943" i="18"/>
  <c r="AB943" i="18" s="1"/>
  <c r="AA942" i="18"/>
  <c r="AB942" i="18" s="1"/>
  <c r="AA941" i="18"/>
  <c r="AB941" i="18" s="1"/>
  <c r="AA940" i="18"/>
  <c r="AB940" i="18" s="1"/>
  <c r="AA939" i="18"/>
  <c r="AB939" i="18" s="1"/>
  <c r="AA938" i="18"/>
  <c r="AB938" i="18" s="1"/>
  <c r="AA937" i="18"/>
  <c r="AB937" i="18" s="1"/>
  <c r="AA936" i="18"/>
  <c r="AB936" i="18" s="1"/>
  <c r="AA935" i="18"/>
  <c r="AB935" i="18" s="1"/>
  <c r="AA934" i="18"/>
  <c r="AB934" i="18" s="1"/>
  <c r="AA933" i="18"/>
  <c r="AB933" i="18" s="1"/>
  <c r="AA932" i="18"/>
  <c r="AB932" i="18" s="1"/>
  <c r="AA931" i="18"/>
  <c r="AB931" i="18" s="1"/>
  <c r="AA930" i="18"/>
  <c r="AB930" i="18" s="1"/>
  <c r="AA929" i="18"/>
  <c r="AB929" i="18" s="1"/>
  <c r="AA928" i="18"/>
  <c r="AB928" i="18" s="1"/>
  <c r="AA927" i="18"/>
  <c r="AB927" i="18" s="1"/>
  <c r="AA926" i="18"/>
  <c r="AB926" i="18" s="1"/>
  <c r="AA925" i="18"/>
  <c r="AB925" i="18" s="1"/>
  <c r="AA924" i="18"/>
  <c r="AB924" i="18" s="1"/>
  <c r="AA923" i="18"/>
  <c r="AB923" i="18" s="1"/>
  <c r="AA922" i="18"/>
  <c r="AB922" i="18" s="1"/>
  <c r="AA921" i="18"/>
  <c r="AB921" i="18" s="1"/>
  <c r="AA920" i="18"/>
  <c r="AB920" i="18" s="1"/>
  <c r="AA919" i="18"/>
  <c r="AB919" i="18" s="1"/>
  <c r="AA918" i="18"/>
  <c r="AB918" i="18" s="1"/>
  <c r="AA917" i="18"/>
  <c r="AB917" i="18" s="1"/>
  <c r="AA916" i="18"/>
  <c r="AB916" i="18" s="1"/>
  <c r="AA915" i="18"/>
  <c r="AB915" i="18" s="1"/>
  <c r="AA914" i="18"/>
  <c r="AB914" i="18" s="1"/>
  <c r="AA913" i="18"/>
  <c r="AB913" i="18" s="1"/>
  <c r="AA912" i="18"/>
  <c r="AB912" i="18" s="1"/>
  <c r="AA911" i="18"/>
  <c r="AB911" i="18" s="1"/>
  <c r="AA910" i="18"/>
  <c r="AB910" i="18" s="1"/>
  <c r="AA909" i="18"/>
  <c r="AB909" i="18" s="1"/>
  <c r="AA908" i="18"/>
  <c r="AB908" i="18" s="1"/>
  <c r="AA907" i="18"/>
  <c r="AB907" i="18" s="1"/>
  <c r="AA906" i="18"/>
  <c r="AB906" i="18" s="1"/>
  <c r="AA905" i="18"/>
  <c r="AB905" i="18" s="1"/>
  <c r="AA904" i="18"/>
  <c r="AB904" i="18" s="1"/>
  <c r="AA903" i="18"/>
  <c r="AB903" i="18" s="1"/>
  <c r="AA902" i="18"/>
  <c r="AB902" i="18" s="1"/>
  <c r="AA901" i="18"/>
  <c r="AB901" i="18" s="1"/>
  <c r="AA900" i="18"/>
  <c r="AB900" i="18" s="1"/>
  <c r="AA899" i="18"/>
  <c r="AB899" i="18" s="1"/>
  <c r="AA898" i="18"/>
  <c r="AB898" i="18" s="1"/>
  <c r="AA897" i="18"/>
  <c r="AB897" i="18" s="1"/>
  <c r="AA896" i="18"/>
  <c r="AB896" i="18" s="1"/>
  <c r="AA895" i="18"/>
  <c r="AB895" i="18" s="1"/>
  <c r="AA894" i="18"/>
  <c r="AB894" i="18" s="1"/>
  <c r="AA893" i="18"/>
  <c r="AB893" i="18" s="1"/>
  <c r="AA892" i="18"/>
  <c r="AB892" i="18" s="1"/>
  <c r="AA891" i="18"/>
  <c r="AB891" i="18" s="1"/>
  <c r="AA890" i="18"/>
  <c r="AB890" i="18" s="1"/>
  <c r="AA889" i="18"/>
  <c r="AB889" i="18" s="1"/>
  <c r="AA888" i="18"/>
  <c r="AB888" i="18" s="1"/>
  <c r="AA887" i="18"/>
  <c r="AB887" i="18" s="1"/>
  <c r="AA886" i="18"/>
  <c r="AB886" i="18" s="1"/>
  <c r="AA885" i="18"/>
  <c r="AB885" i="18" s="1"/>
  <c r="AA884" i="18"/>
  <c r="AB884" i="18" s="1"/>
  <c r="AA883" i="18"/>
  <c r="AB883" i="18" s="1"/>
  <c r="AA882" i="18"/>
  <c r="AB882" i="18" s="1"/>
  <c r="AA881" i="18"/>
  <c r="AB881" i="18" s="1"/>
  <c r="AA880" i="18"/>
  <c r="AB880" i="18" s="1"/>
  <c r="AA879" i="18"/>
  <c r="AB879" i="18" s="1"/>
  <c r="AA878" i="18"/>
  <c r="AB878" i="18" s="1"/>
  <c r="AA877" i="18"/>
  <c r="AB877" i="18" s="1"/>
  <c r="AA876" i="18"/>
  <c r="AB876" i="18" s="1"/>
  <c r="AA875" i="18"/>
  <c r="AB875" i="18" s="1"/>
  <c r="AA874" i="18"/>
  <c r="AB874" i="18" s="1"/>
  <c r="AA873" i="18"/>
  <c r="AB873" i="18" s="1"/>
  <c r="AA872" i="18"/>
  <c r="AB872" i="18" s="1"/>
  <c r="AA871" i="18"/>
  <c r="AB871" i="18" s="1"/>
  <c r="AA870" i="18"/>
  <c r="AB870" i="18" s="1"/>
  <c r="AA869" i="18"/>
  <c r="AB869" i="18" s="1"/>
  <c r="AA868" i="18"/>
  <c r="AB868" i="18" s="1"/>
  <c r="AA867" i="18"/>
  <c r="AB867" i="18" s="1"/>
  <c r="AA866" i="18"/>
  <c r="AB866" i="18" s="1"/>
  <c r="AA865" i="18"/>
  <c r="AB865" i="18" s="1"/>
  <c r="AA864" i="18"/>
  <c r="AB864" i="18" s="1"/>
  <c r="AA863" i="18"/>
  <c r="AB863" i="18" s="1"/>
  <c r="AA862" i="18"/>
  <c r="AB862" i="18" s="1"/>
  <c r="AA861" i="18"/>
  <c r="AB861" i="18" s="1"/>
  <c r="AA860" i="18"/>
  <c r="AB860" i="18" s="1"/>
  <c r="AA859" i="18"/>
  <c r="AB859" i="18" s="1"/>
  <c r="AA858" i="18"/>
  <c r="AB858" i="18" s="1"/>
  <c r="AA857" i="18"/>
  <c r="AB857" i="18" s="1"/>
  <c r="AA856" i="18"/>
  <c r="AB856" i="18" s="1"/>
  <c r="AA855" i="18"/>
  <c r="AB855" i="18" s="1"/>
  <c r="AA854" i="18"/>
  <c r="AB854" i="18" s="1"/>
  <c r="AA853" i="18"/>
  <c r="AB853" i="18" s="1"/>
  <c r="AA852" i="18"/>
  <c r="AB852" i="18" s="1"/>
  <c r="AA851" i="18"/>
  <c r="AB851" i="18" s="1"/>
  <c r="AA850" i="18"/>
  <c r="AB850" i="18" s="1"/>
  <c r="AA849" i="18"/>
  <c r="AB849" i="18" s="1"/>
  <c r="AA848" i="18"/>
  <c r="AB848" i="18" s="1"/>
  <c r="AA847" i="18"/>
  <c r="AB847" i="18" s="1"/>
  <c r="AA846" i="18"/>
  <c r="AB846" i="18" s="1"/>
  <c r="AA845" i="18"/>
  <c r="AB845" i="18" s="1"/>
  <c r="AA844" i="18"/>
  <c r="AB844" i="18" s="1"/>
  <c r="AA843" i="18"/>
  <c r="AB843" i="18" s="1"/>
  <c r="AA842" i="18"/>
  <c r="AB842" i="18" s="1"/>
  <c r="AA841" i="18"/>
  <c r="AB841" i="18" s="1"/>
  <c r="AA840" i="18"/>
  <c r="AB840" i="18" s="1"/>
  <c r="AA839" i="18"/>
  <c r="AB839" i="18" s="1"/>
  <c r="AA838" i="18"/>
  <c r="AB838" i="18" s="1"/>
  <c r="AA837" i="18"/>
  <c r="AB837" i="18" s="1"/>
  <c r="AA836" i="18"/>
  <c r="AB836" i="18" s="1"/>
  <c r="AA835" i="18"/>
  <c r="AB835" i="18" s="1"/>
  <c r="AA834" i="18"/>
  <c r="AB834" i="18" s="1"/>
  <c r="AA833" i="18"/>
  <c r="AB833" i="18" s="1"/>
  <c r="AA832" i="18"/>
  <c r="AB832" i="18" s="1"/>
  <c r="AA831" i="18"/>
  <c r="AB831" i="18" s="1"/>
  <c r="AA830" i="18"/>
  <c r="AB830" i="18" s="1"/>
  <c r="AA829" i="18"/>
  <c r="AB829" i="18" s="1"/>
  <c r="AA828" i="18"/>
  <c r="AB828" i="18" s="1"/>
  <c r="AA827" i="18"/>
  <c r="AB827" i="18" s="1"/>
  <c r="AA826" i="18"/>
  <c r="AB826" i="18" s="1"/>
  <c r="AA825" i="18"/>
  <c r="AB825" i="18" s="1"/>
  <c r="AA824" i="18"/>
  <c r="AB824" i="18" s="1"/>
  <c r="AA823" i="18"/>
  <c r="AB823" i="18" s="1"/>
  <c r="AA822" i="18"/>
  <c r="AB822" i="18" s="1"/>
  <c r="AA821" i="18"/>
  <c r="AB821" i="18" s="1"/>
  <c r="AA820" i="18"/>
  <c r="AB820" i="18" s="1"/>
  <c r="AA819" i="18"/>
  <c r="AB819" i="18" s="1"/>
  <c r="AA818" i="18"/>
  <c r="AB818" i="18" s="1"/>
  <c r="AA817" i="18"/>
  <c r="AB817" i="18" s="1"/>
  <c r="AA816" i="18"/>
  <c r="AB816" i="18" s="1"/>
  <c r="AA815" i="18"/>
  <c r="AB815" i="18" s="1"/>
  <c r="AA814" i="18"/>
  <c r="AB814" i="18" s="1"/>
  <c r="AA813" i="18"/>
  <c r="AB813" i="18" s="1"/>
  <c r="AA812" i="18"/>
  <c r="AB812" i="18" s="1"/>
  <c r="AA811" i="18"/>
  <c r="AB811" i="18" s="1"/>
  <c r="AA810" i="18"/>
  <c r="AB810" i="18" s="1"/>
  <c r="AA809" i="18"/>
  <c r="AB809" i="18" s="1"/>
  <c r="AA808" i="18"/>
  <c r="AB808" i="18" s="1"/>
  <c r="AA807" i="18"/>
  <c r="AB807" i="18" s="1"/>
  <c r="AA806" i="18"/>
  <c r="AB806" i="18" s="1"/>
  <c r="AA805" i="18"/>
  <c r="AB805" i="18" s="1"/>
  <c r="AA804" i="18"/>
  <c r="AB804" i="18" s="1"/>
  <c r="AA803" i="18"/>
  <c r="AB803" i="18" s="1"/>
  <c r="AA802" i="18"/>
  <c r="AB802" i="18" s="1"/>
  <c r="AA801" i="18"/>
  <c r="AB801" i="18" s="1"/>
  <c r="AA800" i="18"/>
  <c r="AB800" i="18" s="1"/>
  <c r="AA799" i="18"/>
  <c r="AB799" i="18" s="1"/>
  <c r="AA798" i="18"/>
  <c r="AB798" i="18" s="1"/>
  <c r="AA797" i="18"/>
  <c r="AB797" i="18" s="1"/>
  <c r="AA796" i="18"/>
  <c r="AB796" i="18" s="1"/>
  <c r="AA795" i="18"/>
  <c r="AB795" i="18" s="1"/>
  <c r="AA794" i="18"/>
  <c r="AB794" i="18" s="1"/>
  <c r="AA793" i="18"/>
  <c r="AB793" i="18" s="1"/>
  <c r="AA792" i="18"/>
  <c r="AB792" i="18" s="1"/>
  <c r="AA791" i="18"/>
  <c r="AB791" i="18" s="1"/>
  <c r="AA790" i="18"/>
  <c r="AB790" i="18" s="1"/>
  <c r="AA789" i="18"/>
  <c r="AB789" i="18" s="1"/>
  <c r="AA788" i="18"/>
  <c r="AB788" i="18" s="1"/>
  <c r="AA787" i="18"/>
  <c r="AB787" i="18" s="1"/>
  <c r="AA786" i="18"/>
  <c r="AB786" i="18" s="1"/>
  <c r="AA785" i="18"/>
  <c r="AB785" i="18" s="1"/>
  <c r="AA784" i="18"/>
  <c r="AB784" i="18" s="1"/>
  <c r="AA783" i="18"/>
  <c r="AB783" i="18" s="1"/>
  <c r="AA782" i="18"/>
  <c r="AB782" i="18" s="1"/>
  <c r="AA781" i="18"/>
  <c r="AB781" i="18" s="1"/>
  <c r="AA780" i="18"/>
  <c r="AB780" i="18" s="1"/>
  <c r="AA779" i="18"/>
  <c r="AB779" i="18" s="1"/>
  <c r="AA778" i="18"/>
  <c r="AB778" i="18" s="1"/>
  <c r="AA777" i="18"/>
  <c r="AB777" i="18" s="1"/>
  <c r="AA776" i="18"/>
  <c r="AB776" i="18" s="1"/>
  <c r="AA775" i="18"/>
  <c r="AB775" i="18" s="1"/>
  <c r="AA774" i="18"/>
  <c r="AB774" i="18" s="1"/>
  <c r="AA773" i="18"/>
  <c r="AB773" i="18" s="1"/>
  <c r="AA772" i="18"/>
  <c r="AB772" i="18" s="1"/>
  <c r="AA771" i="18"/>
  <c r="AB771" i="18" s="1"/>
  <c r="AA770" i="18"/>
  <c r="AB770" i="18" s="1"/>
  <c r="AA769" i="18"/>
  <c r="AB769" i="18" s="1"/>
  <c r="AA768" i="18"/>
  <c r="AB768" i="18" s="1"/>
  <c r="AA767" i="18"/>
  <c r="AB767" i="18" s="1"/>
  <c r="AA766" i="18"/>
  <c r="AB766" i="18" s="1"/>
  <c r="AA765" i="18"/>
  <c r="AB765" i="18" s="1"/>
  <c r="AA764" i="18"/>
  <c r="AB764" i="18" s="1"/>
  <c r="AA763" i="18"/>
  <c r="AB763" i="18" s="1"/>
  <c r="AA762" i="18"/>
  <c r="AB762" i="18" s="1"/>
  <c r="AA761" i="18"/>
  <c r="AB761" i="18" s="1"/>
  <c r="AA760" i="18"/>
  <c r="AB760" i="18" s="1"/>
  <c r="AA759" i="18"/>
  <c r="AB759" i="18" s="1"/>
  <c r="AA758" i="18"/>
  <c r="AB758" i="18" s="1"/>
  <c r="AA757" i="18"/>
  <c r="AB757" i="18" s="1"/>
  <c r="AA756" i="18"/>
  <c r="AB756" i="18" s="1"/>
  <c r="AA755" i="18"/>
  <c r="AB755" i="18" s="1"/>
  <c r="AA754" i="18"/>
  <c r="AB754" i="18" s="1"/>
  <c r="AA753" i="18"/>
  <c r="AB753" i="18" s="1"/>
  <c r="AA752" i="18"/>
  <c r="AB752" i="18" s="1"/>
  <c r="AA751" i="18"/>
  <c r="AB751" i="18" s="1"/>
  <c r="AA750" i="18"/>
  <c r="AB750" i="18" s="1"/>
  <c r="AA749" i="18"/>
  <c r="AB749" i="18" s="1"/>
  <c r="AA748" i="18"/>
  <c r="AB748" i="18" s="1"/>
  <c r="AA747" i="18"/>
  <c r="AB747" i="18" s="1"/>
  <c r="AA746" i="18"/>
  <c r="AB746" i="18" s="1"/>
  <c r="AA745" i="18"/>
  <c r="AB745" i="18" s="1"/>
  <c r="AA744" i="18"/>
  <c r="AB744" i="18" s="1"/>
  <c r="AA743" i="18"/>
  <c r="AB743" i="18" s="1"/>
  <c r="AA742" i="18"/>
  <c r="AB742" i="18" s="1"/>
  <c r="AA741" i="18"/>
  <c r="AB741" i="18" s="1"/>
  <c r="AA740" i="18"/>
  <c r="AB740" i="18" s="1"/>
  <c r="AA739" i="18"/>
  <c r="AB739" i="18" s="1"/>
  <c r="AA738" i="18"/>
  <c r="AB738" i="18" s="1"/>
  <c r="AA737" i="18"/>
  <c r="AB737" i="18" s="1"/>
  <c r="AA736" i="18"/>
  <c r="AB736" i="18" s="1"/>
  <c r="AA735" i="18"/>
  <c r="AB735" i="18" s="1"/>
  <c r="AA734" i="18"/>
  <c r="AB734" i="18" s="1"/>
  <c r="AA733" i="18"/>
  <c r="AB733" i="18" s="1"/>
  <c r="AA732" i="18"/>
  <c r="AB732" i="18" s="1"/>
  <c r="AA731" i="18"/>
  <c r="AB731" i="18" s="1"/>
  <c r="AA730" i="18"/>
  <c r="AB730" i="18" s="1"/>
  <c r="AA729" i="18"/>
  <c r="AB729" i="18" s="1"/>
  <c r="AA728" i="18"/>
  <c r="AB728" i="18" s="1"/>
  <c r="AA727" i="18"/>
  <c r="AB727" i="18" s="1"/>
  <c r="AA726" i="18"/>
  <c r="AB726" i="18" s="1"/>
  <c r="AA725" i="18"/>
  <c r="AB725" i="18" s="1"/>
  <c r="AA724" i="18"/>
  <c r="AB724" i="18" s="1"/>
  <c r="AA723" i="18"/>
  <c r="AB723" i="18" s="1"/>
  <c r="AA722" i="18"/>
  <c r="AB722" i="18" s="1"/>
  <c r="AA721" i="18"/>
  <c r="AB721" i="18" s="1"/>
  <c r="AA720" i="18"/>
  <c r="AB720" i="18" s="1"/>
  <c r="AA719" i="18"/>
  <c r="AB719" i="18" s="1"/>
  <c r="AA718" i="18"/>
  <c r="AB718" i="18" s="1"/>
  <c r="AA717" i="18"/>
  <c r="AB717" i="18" s="1"/>
  <c r="AA716" i="18"/>
  <c r="AB716" i="18" s="1"/>
  <c r="AA715" i="18"/>
  <c r="AB715" i="18" s="1"/>
  <c r="AA714" i="18"/>
  <c r="AB714" i="18" s="1"/>
  <c r="AA713" i="18"/>
  <c r="AB713" i="18" s="1"/>
  <c r="AA712" i="18"/>
  <c r="AB712" i="18" s="1"/>
  <c r="AA711" i="18"/>
  <c r="AB711" i="18" s="1"/>
  <c r="AA710" i="18"/>
  <c r="AB710" i="18" s="1"/>
  <c r="AA709" i="18"/>
  <c r="AB709" i="18" s="1"/>
  <c r="AA708" i="18"/>
  <c r="AB708" i="18" s="1"/>
  <c r="AA707" i="18"/>
  <c r="AB707" i="18" s="1"/>
  <c r="AA706" i="18"/>
  <c r="AB706" i="18" s="1"/>
  <c r="AA705" i="18"/>
  <c r="AB705" i="18" s="1"/>
  <c r="AA704" i="18"/>
  <c r="AB704" i="18" s="1"/>
  <c r="AA703" i="18"/>
  <c r="AB703" i="18" s="1"/>
  <c r="AA702" i="18"/>
  <c r="AB702" i="18" s="1"/>
  <c r="AA701" i="18"/>
  <c r="AB701" i="18" s="1"/>
  <c r="AA700" i="18"/>
  <c r="AB700" i="18" s="1"/>
  <c r="AA699" i="18"/>
  <c r="AB699" i="18" s="1"/>
  <c r="AA698" i="18"/>
  <c r="AB698" i="18" s="1"/>
  <c r="AA697" i="18"/>
  <c r="AB697" i="18" s="1"/>
  <c r="AA696" i="18"/>
  <c r="AB696" i="18" s="1"/>
  <c r="AA695" i="18"/>
  <c r="AB695" i="18" s="1"/>
  <c r="AA694" i="18"/>
  <c r="AB694" i="18" s="1"/>
  <c r="AA693" i="18"/>
  <c r="AB693" i="18" s="1"/>
  <c r="AA692" i="18"/>
  <c r="AB692" i="18" s="1"/>
  <c r="AA691" i="18"/>
  <c r="AB691" i="18" s="1"/>
  <c r="AA690" i="18"/>
  <c r="AB690" i="18" s="1"/>
  <c r="AA689" i="18"/>
  <c r="AB689" i="18" s="1"/>
  <c r="AA688" i="18"/>
  <c r="AB688" i="18" s="1"/>
  <c r="AA687" i="18"/>
  <c r="AB687" i="18" s="1"/>
  <c r="AA686" i="18"/>
  <c r="AB686" i="18" s="1"/>
  <c r="AA685" i="18"/>
  <c r="AB685" i="18" s="1"/>
  <c r="AA684" i="18"/>
  <c r="AB684" i="18" s="1"/>
  <c r="AA683" i="18"/>
  <c r="AB683" i="18" s="1"/>
  <c r="AA682" i="18"/>
  <c r="AB682" i="18" s="1"/>
  <c r="AA681" i="18"/>
  <c r="AB681" i="18" s="1"/>
  <c r="AA680" i="18"/>
  <c r="AB680" i="18" s="1"/>
  <c r="AA679" i="18"/>
  <c r="AB679" i="18" s="1"/>
  <c r="AA678" i="18"/>
  <c r="AB678" i="18" s="1"/>
  <c r="AA677" i="18"/>
  <c r="AB677" i="18" s="1"/>
  <c r="AA676" i="18"/>
  <c r="AB676" i="18" s="1"/>
  <c r="AA675" i="18"/>
  <c r="AB675" i="18" s="1"/>
  <c r="AA674" i="18"/>
  <c r="AB674" i="18" s="1"/>
  <c r="AA673" i="18"/>
  <c r="AB673" i="18" s="1"/>
  <c r="AA672" i="18"/>
  <c r="AB672" i="18" s="1"/>
  <c r="AA671" i="18"/>
  <c r="AB671" i="18" s="1"/>
  <c r="AA670" i="18"/>
  <c r="AB670" i="18" s="1"/>
  <c r="AA669" i="18"/>
  <c r="AB669" i="18" s="1"/>
  <c r="AA668" i="18"/>
  <c r="AB668" i="18" s="1"/>
  <c r="AA667" i="18"/>
  <c r="AB667" i="18" s="1"/>
  <c r="AA666" i="18"/>
  <c r="AB666" i="18" s="1"/>
  <c r="AA665" i="18"/>
  <c r="AB665" i="18" s="1"/>
  <c r="AA664" i="18"/>
  <c r="AB664" i="18" s="1"/>
  <c r="AA663" i="18"/>
  <c r="AB663" i="18" s="1"/>
  <c r="AA662" i="18"/>
  <c r="AB662" i="18" s="1"/>
  <c r="AA661" i="18"/>
  <c r="AB661" i="18" s="1"/>
  <c r="AA660" i="18"/>
  <c r="AB660" i="18" s="1"/>
  <c r="AA659" i="18"/>
  <c r="AB659" i="18" s="1"/>
  <c r="AA658" i="18"/>
  <c r="AB658" i="18" s="1"/>
  <c r="AA657" i="18"/>
  <c r="AB657" i="18" s="1"/>
  <c r="AA656" i="18"/>
  <c r="AB656" i="18" s="1"/>
  <c r="AA655" i="18"/>
  <c r="AB655" i="18" s="1"/>
  <c r="AA654" i="18"/>
  <c r="AB654" i="18" s="1"/>
  <c r="AA653" i="18"/>
  <c r="AB653" i="18" s="1"/>
  <c r="AA652" i="18"/>
  <c r="AB652" i="18" s="1"/>
  <c r="AA651" i="18"/>
  <c r="AB651" i="18" s="1"/>
  <c r="AA650" i="18"/>
  <c r="AB650" i="18" s="1"/>
  <c r="AA649" i="18"/>
  <c r="AB649" i="18" s="1"/>
  <c r="AA648" i="18"/>
  <c r="AB648" i="18" s="1"/>
  <c r="AA647" i="18"/>
  <c r="AB647" i="18" s="1"/>
  <c r="AA646" i="18"/>
  <c r="AB646" i="18" s="1"/>
  <c r="AA645" i="18"/>
  <c r="AB645" i="18" s="1"/>
  <c r="AA644" i="18"/>
  <c r="AB644" i="18" s="1"/>
  <c r="AA643" i="18"/>
  <c r="AB643" i="18" s="1"/>
  <c r="AA642" i="18"/>
  <c r="AB642" i="18" s="1"/>
  <c r="AA641" i="18"/>
  <c r="AB641" i="18" s="1"/>
  <c r="AA640" i="18"/>
  <c r="AB640" i="18" s="1"/>
  <c r="AA639" i="18"/>
  <c r="AB639" i="18" s="1"/>
  <c r="AA638" i="18"/>
  <c r="AB638" i="18" s="1"/>
  <c r="AA637" i="18"/>
  <c r="AB637" i="18" s="1"/>
  <c r="AA636" i="18"/>
  <c r="AB636" i="18" s="1"/>
  <c r="AA635" i="18"/>
  <c r="AB635" i="18" s="1"/>
  <c r="AA634" i="18"/>
  <c r="AB634" i="18" s="1"/>
  <c r="AA633" i="18"/>
  <c r="AB633" i="18" s="1"/>
  <c r="AA632" i="18"/>
  <c r="AB632" i="18" s="1"/>
  <c r="AA631" i="18"/>
  <c r="AB631" i="18" s="1"/>
  <c r="AA630" i="18"/>
  <c r="AB630" i="18" s="1"/>
  <c r="AA629" i="18"/>
  <c r="AB629" i="18" s="1"/>
  <c r="AA628" i="18"/>
  <c r="AB628" i="18" s="1"/>
  <c r="AA627" i="18"/>
  <c r="AB627" i="18" s="1"/>
  <c r="AA626" i="18"/>
  <c r="AB626" i="18" s="1"/>
  <c r="AA625" i="18"/>
  <c r="AB625" i="18" s="1"/>
  <c r="AA624" i="18"/>
  <c r="AB624" i="18" s="1"/>
  <c r="AA623" i="18"/>
  <c r="AB623" i="18" s="1"/>
  <c r="AA622" i="18"/>
  <c r="AB622" i="18" s="1"/>
  <c r="AA621" i="18"/>
  <c r="AB621" i="18" s="1"/>
  <c r="AA620" i="18"/>
  <c r="AB620" i="18" s="1"/>
  <c r="AA619" i="18"/>
  <c r="AB619" i="18" s="1"/>
  <c r="AA618" i="18"/>
  <c r="AB618" i="18" s="1"/>
  <c r="AA617" i="18"/>
  <c r="AB617" i="18" s="1"/>
  <c r="AA616" i="18"/>
  <c r="AB616" i="18" s="1"/>
  <c r="AA615" i="18"/>
  <c r="AB615" i="18" s="1"/>
  <c r="AA614" i="18"/>
  <c r="AB614" i="18" s="1"/>
  <c r="AA613" i="18"/>
  <c r="AB613" i="18" s="1"/>
  <c r="AA612" i="18"/>
  <c r="AB612" i="18" s="1"/>
  <c r="AA611" i="18"/>
  <c r="AB611" i="18" s="1"/>
  <c r="AA610" i="18"/>
  <c r="AB610" i="18" s="1"/>
  <c r="AA609" i="18"/>
  <c r="AB609" i="18" s="1"/>
  <c r="AA608" i="18"/>
  <c r="AB608" i="18" s="1"/>
  <c r="AA607" i="18"/>
  <c r="AB607" i="18" s="1"/>
  <c r="AA606" i="18"/>
  <c r="AB606" i="18" s="1"/>
  <c r="AA605" i="18"/>
  <c r="AB605" i="18" s="1"/>
  <c r="AA604" i="18"/>
  <c r="AB604" i="18" s="1"/>
  <c r="AA603" i="18"/>
  <c r="AB603" i="18" s="1"/>
  <c r="AA602" i="18"/>
  <c r="AB602" i="18" s="1"/>
  <c r="AA601" i="18"/>
  <c r="AB601" i="18" s="1"/>
  <c r="AA600" i="18"/>
  <c r="AB600" i="18" s="1"/>
  <c r="AA599" i="18"/>
  <c r="AB599" i="18" s="1"/>
  <c r="AA598" i="18"/>
  <c r="AB598" i="18" s="1"/>
  <c r="AA597" i="18"/>
  <c r="AB597" i="18" s="1"/>
  <c r="AA596" i="18"/>
  <c r="AB596" i="18" s="1"/>
  <c r="AA595" i="18"/>
  <c r="AB595" i="18" s="1"/>
  <c r="AA594" i="18"/>
  <c r="AB594" i="18" s="1"/>
  <c r="AA593" i="18"/>
  <c r="AB593" i="18" s="1"/>
  <c r="AA592" i="18"/>
  <c r="AB592" i="18" s="1"/>
  <c r="AA591" i="18"/>
  <c r="AB591" i="18" s="1"/>
  <c r="AA590" i="18"/>
  <c r="AB590" i="18" s="1"/>
  <c r="AA589" i="18"/>
  <c r="AB589" i="18" s="1"/>
  <c r="AA588" i="18"/>
  <c r="AB588" i="18" s="1"/>
  <c r="AA587" i="18"/>
  <c r="AB587" i="18" s="1"/>
  <c r="AA586" i="18"/>
  <c r="AB586" i="18" s="1"/>
  <c r="AA585" i="18"/>
  <c r="AB585" i="18" s="1"/>
  <c r="AA584" i="18"/>
  <c r="AB584" i="18" s="1"/>
  <c r="AA583" i="18"/>
  <c r="AB583" i="18" s="1"/>
  <c r="AA582" i="18"/>
  <c r="AB582" i="18" s="1"/>
  <c r="AA581" i="18"/>
  <c r="AB581" i="18" s="1"/>
  <c r="AA580" i="18"/>
  <c r="AB580" i="18" s="1"/>
  <c r="AA579" i="18"/>
  <c r="AB579" i="18" s="1"/>
  <c r="AA578" i="18"/>
  <c r="AB578" i="18" s="1"/>
  <c r="AA577" i="18"/>
  <c r="AB577" i="18" s="1"/>
  <c r="AA576" i="18"/>
  <c r="AB576" i="18" s="1"/>
  <c r="AA575" i="18"/>
  <c r="AB575" i="18" s="1"/>
  <c r="AA574" i="18"/>
  <c r="AB574" i="18" s="1"/>
  <c r="AA573" i="18"/>
  <c r="AB573" i="18" s="1"/>
  <c r="AA572" i="18"/>
  <c r="AB572" i="18" s="1"/>
  <c r="AA571" i="18"/>
  <c r="AB571" i="18" s="1"/>
  <c r="AA570" i="18"/>
  <c r="AB570" i="18" s="1"/>
  <c r="AA569" i="18"/>
  <c r="AB569" i="18" s="1"/>
  <c r="AA568" i="18"/>
  <c r="AB568" i="18" s="1"/>
  <c r="AA567" i="18"/>
  <c r="AB567" i="18" s="1"/>
  <c r="AA566" i="18"/>
  <c r="AB566" i="18" s="1"/>
  <c r="AA565" i="18"/>
  <c r="AB565" i="18" s="1"/>
  <c r="AA564" i="18"/>
  <c r="AB564" i="18" s="1"/>
  <c r="AA563" i="18"/>
  <c r="AB563" i="18" s="1"/>
  <c r="AA562" i="18"/>
  <c r="AB562" i="18" s="1"/>
  <c r="AA561" i="18"/>
  <c r="AB561" i="18" s="1"/>
  <c r="AA560" i="18"/>
  <c r="AB560" i="18" s="1"/>
  <c r="AA559" i="18"/>
  <c r="AB559" i="18" s="1"/>
  <c r="AA558" i="18"/>
  <c r="AB558" i="18" s="1"/>
  <c r="AA557" i="18"/>
  <c r="AB557" i="18" s="1"/>
  <c r="AA556" i="18"/>
  <c r="AB556" i="18" s="1"/>
  <c r="AA555" i="18"/>
  <c r="AB555" i="18" s="1"/>
  <c r="AA554" i="18"/>
  <c r="AB554" i="18" s="1"/>
  <c r="AA553" i="18"/>
  <c r="AB553" i="18" s="1"/>
  <c r="AA552" i="18"/>
  <c r="AB552" i="18" s="1"/>
  <c r="AA551" i="18"/>
  <c r="AB551" i="18" s="1"/>
  <c r="AA550" i="18"/>
  <c r="AB550" i="18" s="1"/>
  <c r="AA549" i="18"/>
  <c r="AB549" i="18" s="1"/>
  <c r="AA548" i="18"/>
  <c r="AB548" i="18" s="1"/>
  <c r="AA547" i="18"/>
  <c r="AB547" i="18" s="1"/>
  <c r="AA546" i="18"/>
  <c r="AB546" i="18" s="1"/>
  <c r="AA545" i="18"/>
  <c r="AB545" i="18" s="1"/>
  <c r="AA544" i="18"/>
  <c r="AB544" i="18" s="1"/>
  <c r="AA543" i="18"/>
  <c r="AB543" i="18" s="1"/>
  <c r="AA542" i="18"/>
  <c r="AB542" i="18" s="1"/>
  <c r="AA541" i="18"/>
  <c r="AB541" i="18" s="1"/>
  <c r="AA540" i="18"/>
  <c r="AB540" i="18" s="1"/>
  <c r="AA539" i="18"/>
  <c r="AB539" i="18" s="1"/>
  <c r="AA538" i="18"/>
  <c r="AB538" i="18" s="1"/>
  <c r="AA537" i="18"/>
  <c r="AB537" i="18" s="1"/>
  <c r="AA536" i="18"/>
  <c r="AB536" i="18" s="1"/>
  <c r="AA535" i="18"/>
  <c r="AB535" i="18" s="1"/>
  <c r="AA534" i="18"/>
  <c r="AB534" i="18" s="1"/>
  <c r="AA533" i="18"/>
  <c r="AB533" i="18" s="1"/>
  <c r="AA532" i="18"/>
  <c r="AB532" i="18" s="1"/>
  <c r="AA531" i="18"/>
  <c r="AB531" i="18" s="1"/>
  <c r="AA530" i="18"/>
  <c r="AB530" i="18" s="1"/>
  <c r="AA529" i="18"/>
  <c r="AB529" i="18" s="1"/>
  <c r="AA528" i="18"/>
  <c r="AB528" i="18" s="1"/>
  <c r="AA527" i="18"/>
  <c r="AB527" i="18" s="1"/>
  <c r="AA526" i="18"/>
  <c r="AB526" i="18" s="1"/>
  <c r="AA525" i="18"/>
  <c r="AB525" i="18" s="1"/>
  <c r="AA524" i="18"/>
  <c r="AB524" i="18" s="1"/>
  <c r="AA523" i="18"/>
  <c r="AB523" i="18" s="1"/>
  <c r="AA522" i="18"/>
  <c r="AB522" i="18" s="1"/>
  <c r="AA521" i="18"/>
  <c r="AB521" i="18" s="1"/>
  <c r="AA520" i="18"/>
  <c r="AB520" i="18" s="1"/>
  <c r="AA519" i="18"/>
  <c r="AB519" i="18" s="1"/>
  <c r="AA518" i="18"/>
  <c r="AB518" i="18" s="1"/>
  <c r="AA517" i="18"/>
  <c r="AB517" i="18" s="1"/>
  <c r="AA516" i="18"/>
  <c r="AB516" i="18" s="1"/>
  <c r="AA515" i="18"/>
  <c r="AB515" i="18" s="1"/>
  <c r="AA514" i="18"/>
  <c r="AB514" i="18" s="1"/>
  <c r="AA513" i="18"/>
  <c r="AB513" i="18" s="1"/>
  <c r="AA512" i="18"/>
  <c r="AB512" i="18" s="1"/>
  <c r="AA511" i="18"/>
  <c r="AB511" i="18" s="1"/>
  <c r="AA510" i="18"/>
  <c r="AB510" i="18" s="1"/>
  <c r="AA509" i="18"/>
  <c r="AB509" i="18" s="1"/>
  <c r="AA508" i="18"/>
  <c r="AB508" i="18" s="1"/>
  <c r="AA507" i="18"/>
  <c r="AB507" i="18" s="1"/>
  <c r="AA506" i="18"/>
  <c r="AB506" i="18" s="1"/>
  <c r="AA505" i="18"/>
  <c r="AB505" i="18" s="1"/>
  <c r="AA504" i="18"/>
  <c r="AB504" i="18" s="1"/>
  <c r="AA503" i="18"/>
  <c r="AB503" i="18" s="1"/>
  <c r="AA502" i="18"/>
  <c r="AB502" i="18" s="1"/>
  <c r="AA501" i="18"/>
  <c r="AB501" i="18" s="1"/>
  <c r="AA500" i="18"/>
  <c r="AB500" i="18" s="1"/>
  <c r="AA499" i="18"/>
  <c r="AB499" i="18" s="1"/>
  <c r="AA498" i="18"/>
  <c r="AB498" i="18" s="1"/>
  <c r="AA497" i="18"/>
  <c r="AB497" i="18" s="1"/>
  <c r="AA496" i="18"/>
  <c r="AB496" i="18" s="1"/>
  <c r="AA495" i="18"/>
  <c r="AB495" i="18" s="1"/>
  <c r="AA494" i="18"/>
  <c r="AB494" i="18" s="1"/>
  <c r="AA493" i="18"/>
  <c r="AB493" i="18" s="1"/>
  <c r="AA492" i="18"/>
  <c r="AB492" i="18" s="1"/>
  <c r="AA491" i="18"/>
  <c r="AB491" i="18" s="1"/>
  <c r="AA490" i="18"/>
  <c r="AB490" i="18" s="1"/>
  <c r="AA489" i="18"/>
  <c r="AB489" i="18" s="1"/>
  <c r="AA488" i="18"/>
  <c r="AB488" i="18" s="1"/>
  <c r="AA487" i="18"/>
  <c r="AB487" i="18" s="1"/>
  <c r="AA486" i="18"/>
  <c r="AB486" i="18" s="1"/>
  <c r="AA485" i="18"/>
  <c r="AB485" i="18" s="1"/>
  <c r="AA484" i="18"/>
  <c r="AB484" i="18" s="1"/>
  <c r="AA483" i="18"/>
  <c r="AB483" i="18" s="1"/>
  <c r="AA482" i="18"/>
  <c r="AB482" i="18" s="1"/>
  <c r="AA481" i="18"/>
  <c r="AB481" i="18" s="1"/>
  <c r="AA480" i="18"/>
  <c r="AB480" i="18" s="1"/>
  <c r="AA479" i="18"/>
  <c r="AB479" i="18" s="1"/>
  <c r="AA478" i="18"/>
  <c r="AB478" i="18" s="1"/>
  <c r="AA477" i="18"/>
  <c r="AB477" i="18" s="1"/>
  <c r="AA476" i="18"/>
  <c r="AB476" i="18" s="1"/>
  <c r="AA475" i="18"/>
  <c r="AB475" i="18" s="1"/>
  <c r="AA474" i="18"/>
  <c r="AB474" i="18" s="1"/>
  <c r="AA473" i="18"/>
  <c r="AB473" i="18" s="1"/>
  <c r="AA472" i="18"/>
  <c r="AB472" i="18" s="1"/>
  <c r="AA471" i="18"/>
  <c r="AB471" i="18" s="1"/>
  <c r="AA470" i="18"/>
  <c r="AB470" i="18" s="1"/>
  <c r="AA469" i="18"/>
  <c r="AB469" i="18" s="1"/>
  <c r="AA468" i="18"/>
  <c r="AB468" i="18" s="1"/>
  <c r="AA467" i="18"/>
  <c r="AB467" i="18" s="1"/>
  <c r="AA466" i="18"/>
  <c r="AB466" i="18" s="1"/>
  <c r="AA465" i="18"/>
  <c r="AB465" i="18" s="1"/>
  <c r="AA464" i="18"/>
  <c r="AB464" i="18" s="1"/>
  <c r="AA463" i="18"/>
  <c r="AB463" i="18" s="1"/>
  <c r="AA462" i="18"/>
  <c r="AB462" i="18" s="1"/>
  <c r="AA461" i="18"/>
  <c r="AB461" i="18" s="1"/>
  <c r="AA460" i="18"/>
  <c r="AB460" i="18" s="1"/>
  <c r="AA459" i="18"/>
  <c r="AB459" i="18" s="1"/>
  <c r="AA458" i="18"/>
  <c r="AB458" i="18" s="1"/>
  <c r="AA457" i="18"/>
  <c r="AB457" i="18" s="1"/>
  <c r="AA456" i="18"/>
  <c r="AB456" i="18" s="1"/>
  <c r="AA455" i="18"/>
  <c r="AB455" i="18" s="1"/>
  <c r="AA454" i="18"/>
  <c r="AB454" i="18" s="1"/>
  <c r="AA453" i="18"/>
  <c r="AB453" i="18" s="1"/>
  <c r="AA452" i="18"/>
  <c r="AB452" i="18" s="1"/>
  <c r="AA451" i="18"/>
  <c r="AB451" i="18" s="1"/>
  <c r="AA450" i="18"/>
  <c r="AB450" i="18" s="1"/>
  <c r="AA449" i="18"/>
  <c r="AB449" i="18" s="1"/>
  <c r="AA448" i="18"/>
  <c r="AB448" i="18" s="1"/>
  <c r="AA447" i="18"/>
  <c r="AB447" i="18" s="1"/>
  <c r="AA446" i="18"/>
  <c r="AB446" i="18" s="1"/>
  <c r="AA445" i="18"/>
  <c r="AB445" i="18" s="1"/>
  <c r="AA444" i="18"/>
  <c r="AB444" i="18" s="1"/>
  <c r="AA443" i="18"/>
  <c r="AB443" i="18" s="1"/>
  <c r="AA442" i="18"/>
  <c r="AB442" i="18" s="1"/>
  <c r="AA441" i="18"/>
  <c r="AB441" i="18" s="1"/>
  <c r="AA440" i="18"/>
  <c r="AB440" i="18" s="1"/>
  <c r="AA439" i="18"/>
  <c r="AB439" i="18" s="1"/>
  <c r="AA438" i="18"/>
  <c r="AB438" i="18" s="1"/>
  <c r="AA437" i="18"/>
  <c r="AB437" i="18" s="1"/>
  <c r="AA436" i="18"/>
  <c r="AB436" i="18" s="1"/>
  <c r="AA435" i="18"/>
  <c r="AB435" i="18" s="1"/>
  <c r="AA434" i="18"/>
  <c r="AB434" i="18" s="1"/>
  <c r="AA433" i="18"/>
  <c r="AB433" i="18" s="1"/>
  <c r="AA432" i="18"/>
  <c r="AB432" i="18" s="1"/>
  <c r="AA431" i="18"/>
  <c r="AB431" i="18" s="1"/>
  <c r="AA430" i="18"/>
  <c r="AB430" i="18" s="1"/>
  <c r="AA429" i="18"/>
  <c r="AB429" i="18" s="1"/>
  <c r="AA428" i="18"/>
  <c r="AB428" i="18" s="1"/>
  <c r="AA427" i="18"/>
  <c r="AB427" i="18" s="1"/>
  <c r="AA426" i="18"/>
  <c r="AB426" i="18" s="1"/>
  <c r="AA425" i="18"/>
  <c r="AB425" i="18" s="1"/>
  <c r="AA424" i="18"/>
  <c r="AB424" i="18" s="1"/>
  <c r="AA423" i="18"/>
  <c r="AB423" i="18" s="1"/>
  <c r="AA422" i="18"/>
  <c r="AB422" i="18" s="1"/>
  <c r="AA421" i="18"/>
  <c r="AB421" i="18" s="1"/>
  <c r="AA420" i="18"/>
  <c r="AB420" i="18" s="1"/>
  <c r="AA419" i="18"/>
  <c r="AB419" i="18" s="1"/>
  <c r="AA418" i="18"/>
  <c r="AB418" i="18" s="1"/>
  <c r="AA417" i="18"/>
  <c r="AB417" i="18" s="1"/>
  <c r="AA416" i="18"/>
  <c r="AB416" i="18" s="1"/>
  <c r="AA415" i="18"/>
  <c r="AB415" i="18" s="1"/>
  <c r="AA414" i="18"/>
  <c r="AB414" i="18" s="1"/>
  <c r="AA413" i="18"/>
  <c r="AB413" i="18" s="1"/>
  <c r="AA412" i="18"/>
  <c r="AB412" i="18" s="1"/>
  <c r="AA411" i="18"/>
  <c r="AB411" i="18" s="1"/>
  <c r="AA410" i="18"/>
  <c r="AB410" i="18" s="1"/>
  <c r="AA409" i="18"/>
  <c r="AB409" i="18" s="1"/>
  <c r="AA408" i="18"/>
  <c r="AB408" i="18" s="1"/>
  <c r="AA407" i="18"/>
  <c r="AB407" i="18" s="1"/>
  <c r="AA406" i="18"/>
  <c r="AB406" i="18" s="1"/>
  <c r="AA405" i="18"/>
  <c r="AB405" i="18" s="1"/>
  <c r="AA404" i="18"/>
  <c r="AB404" i="18" s="1"/>
  <c r="AA403" i="18"/>
  <c r="AB403" i="18" s="1"/>
  <c r="AA402" i="18"/>
  <c r="AB402" i="18" s="1"/>
  <c r="AA401" i="18"/>
  <c r="AB401" i="18" s="1"/>
  <c r="AA400" i="18"/>
  <c r="AB400" i="18" s="1"/>
  <c r="AA399" i="18"/>
  <c r="AB399" i="18" s="1"/>
  <c r="AA398" i="18"/>
  <c r="AB398" i="18" s="1"/>
  <c r="AA397" i="18"/>
  <c r="AB397" i="18" s="1"/>
  <c r="AA396" i="18"/>
  <c r="AB396" i="18" s="1"/>
  <c r="AA395" i="18"/>
  <c r="AB395" i="18" s="1"/>
  <c r="AA394" i="18"/>
  <c r="AB394" i="18" s="1"/>
  <c r="AA393" i="18"/>
  <c r="AB393" i="18" s="1"/>
  <c r="AA392" i="18"/>
  <c r="AB392" i="18" s="1"/>
  <c r="AA391" i="18"/>
  <c r="AB391" i="18" s="1"/>
  <c r="AA390" i="18"/>
  <c r="AB390" i="18" s="1"/>
  <c r="AA389" i="18"/>
  <c r="AB389" i="18" s="1"/>
  <c r="AA388" i="18"/>
  <c r="AB388" i="18" s="1"/>
  <c r="AA387" i="18"/>
  <c r="AB387" i="18" s="1"/>
  <c r="AA386" i="18"/>
  <c r="AB386" i="18" s="1"/>
  <c r="AA385" i="18"/>
  <c r="AB385" i="18" s="1"/>
  <c r="AA384" i="18"/>
  <c r="AB384" i="18" s="1"/>
  <c r="AA383" i="18"/>
  <c r="AB383" i="18" s="1"/>
  <c r="AA382" i="18"/>
  <c r="AB382" i="18" s="1"/>
  <c r="AA381" i="18"/>
  <c r="AB381" i="18" s="1"/>
  <c r="AA380" i="18"/>
  <c r="AB380" i="18" s="1"/>
  <c r="AA379" i="18"/>
  <c r="AB379" i="18" s="1"/>
  <c r="AA378" i="18"/>
  <c r="AB378" i="18" s="1"/>
  <c r="AA377" i="18"/>
  <c r="AB377" i="18" s="1"/>
  <c r="AA376" i="18"/>
  <c r="AB376" i="18" s="1"/>
  <c r="AA375" i="18"/>
  <c r="AB375" i="18" s="1"/>
  <c r="AA374" i="18"/>
  <c r="AB374" i="18" s="1"/>
  <c r="AA373" i="18"/>
  <c r="AB373" i="18" s="1"/>
  <c r="AA372" i="18"/>
  <c r="AB372" i="18" s="1"/>
  <c r="AA371" i="18"/>
  <c r="AB371" i="18" s="1"/>
  <c r="AA370" i="18"/>
  <c r="AB370" i="18" s="1"/>
  <c r="AA369" i="18"/>
  <c r="AB369" i="18" s="1"/>
  <c r="AA368" i="18"/>
  <c r="AB368" i="18" s="1"/>
  <c r="AA367" i="18"/>
  <c r="AB367" i="18" s="1"/>
  <c r="AA366" i="18"/>
  <c r="AB366" i="18" s="1"/>
  <c r="AA365" i="18"/>
  <c r="AB365" i="18" s="1"/>
  <c r="AA364" i="18"/>
  <c r="AB364" i="18" s="1"/>
  <c r="AA363" i="18"/>
  <c r="AB363" i="18" s="1"/>
  <c r="AA362" i="18"/>
  <c r="AB362" i="18" s="1"/>
  <c r="AA361" i="18"/>
  <c r="AB361" i="18" s="1"/>
  <c r="AA360" i="18"/>
  <c r="AB360" i="18" s="1"/>
  <c r="AA359" i="18"/>
  <c r="AB359" i="18" s="1"/>
  <c r="AA358" i="18"/>
  <c r="AB358" i="18" s="1"/>
  <c r="AA357" i="18"/>
  <c r="AB357" i="18" s="1"/>
  <c r="AA356" i="18"/>
  <c r="AB356" i="18" s="1"/>
  <c r="AA355" i="18"/>
  <c r="AB355" i="18" s="1"/>
  <c r="AA354" i="18"/>
  <c r="AB354" i="18" s="1"/>
  <c r="AA353" i="18"/>
  <c r="AB353" i="18" s="1"/>
  <c r="AA352" i="18"/>
  <c r="AB352" i="18" s="1"/>
  <c r="AA351" i="18"/>
  <c r="AB351" i="18" s="1"/>
  <c r="AA350" i="18"/>
  <c r="AB350" i="18" s="1"/>
  <c r="AA349" i="18"/>
  <c r="AB349" i="18" s="1"/>
  <c r="AA348" i="18"/>
  <c r="AB348" i="18" s="1"/>
  <c r="AA347" i="18"/>
  <c r="AB347" i="18" s="1"/>
  <c r="AA346" i="18"/>
  <c r="AB346" i="18" s="1"/>
  <c r="AA345" i="18"/>
  <c r="AB345" i="18" s="1"/>
  <c r="AA344" i="18"/>
  <c r="AB344" i="18" s="1"/>
  <c r="AA343" i="18"/>
  <c r="AB343" i="18" s="1"/>
  <c r="AA342" i="18"/>
  <c r="AB342" i="18" s="1"/>
  <c r="AA341" i="18"/>
  <c r="AB341" i="18" s="1"/>
  <c r="AA340" i="18"/>
  <c r="AB340" i="18" s="1"/>
  <c r="AA339" i="18"/>
  <c r="AB339" i="18" s="1"/>
  <c r="AA338" i="18"/>
  <c r="AB338" i="18" s="1"/>
  <c r="AA337" i="18"/>
  <c r="AB337" i="18" s="1"/>
  <c r="AA336" i="18"/>
  <c r="AB336" i="18" s="1"/>
  <c r="AA335" i="18"/>
  <c r="AB335" i="18" s="1"/>
  <c r="AA334" i="18"/>
  <c r="AB334" i="18" s="1"/>
  <c r="AA333" i="18"/>
  <c r="AB333" i="18" s="1"/>
  <c r="AA332" i="18"/>
  <c r="AB332" i="18" s="1"/>
  <c r="AA331" i="18"/>
  <c r="AB331" i="18" s="1"/>
  <c r="AA330" i="18"/>
  <c r="AB330" i="18" s="1"/>
  <c r="AA329" i="18"/>
  <c r="AB329" i="18" s="1"/>
  <c r="AA328" i="18"/>
  <c r="AB328" i="18" s="1"/>
  <c r="AA327" i="18"/>
  <c r="AB327" i="18" s="1"/>
  <c r="AA326" i="18"/>
  <c r="AB326" i="18" s="1"/>
  <c r="AA325" i="18"/>
  <c r="AB325" i="18" s="1"/>
  <c r="AA324" i="18"/>
  <c r="AB324" i="18" s="1"/>
  <c r="AA323" i="18"/>
  <c r="AB323" i="18" s="1"/>
  <c r="AA322" i="18"/>
  <c r="AB322" i="18" s="1"/>
  <c r="AA321" i="18"/>
  <c r="AB321" i="18" s="1"/>
  <c r="AA320" i="18"/>
  <c r="AB320" i="18" s="1"/>
  <c r="AA319" i="18"/>
  <c r="AB319" i="18" s="1"/>
  <c r="AA318" i="18"/>
  <c r="AB318" i="18" s="1"/>
  <c r="AA317" i="18"/>
  <c r="AB317" i="18" s="1"/>
  <c r="AA316" i="18"/>
  <c r="AB316" i="18" s="1"/>
  <c r="AA315" i="18"/>
  <c r="AB315" i="18" s="1"/>
  <c r="AA314" i="18"/>
  <c r="AB314" i="18" s="1"/>
  <c r="AA313" i="18"/>
  <c r="AB313" i="18" s="1"/>
  <c r="AA312" i="18"/>
  <c r="AB312" i="18" s="1"/>
  <c r="AA311" i="18"/>
  <c r="AB311" i="18" s="1"/>
  <c r="AA310" i="18"/>
  <c r="AB310" i="18" s="1"/>
  <c r="AA309" i="18"/>
  <c r="AB309" i="18" s="1"/>
  <c r="AA308" i="18"/>
  <c r="AB308" i="18" s="1"/>
  <c r="AA307" i="18"/>
  <c r="AB307" i="18" s="1"/>
  <c r="AA306" i="18"/>
  <c r="AB306" i="18" s="1"/>
  <c r="AA305" i="18"/>
  <c r="AB305" i="18" s="1"/>
  <c r="AA304" i="18"/>
  <c r="AB304" i="18" s="1"/>
  <c r="AA303" i="18"/>
  <c r="AB303" i="18" s="1"/>
  <c r="AA302" i="18"/>
  <c r="AB302" i="18" s="1"/>
  <c r="AA301" i="18"/>
  <c r="AB301" i="18" s="1"/>
  <c r="AA300" i="18"/>
  <c r="AB300" i="18" s="1"/>
  <c r="AA299" i="18"/>
  <c r="AB299" i="18" s="1"/>
  <c r="AA298" i="18"/>
  <c r="AB298" i="18" s="1"/>
  <c r="AA297" i="18"/>
  <c r="AB297" i="18" s="1"/>
  <c r="AA296" i="18"/>
  <c r="AB296" i="18" s="1"/>
  <c r="AA295" i="18"/>
  <c r="AB295" i="18" s="1"/>
  <c r="AA294" i="18"/>
  <c r="AB294" i="18" s="1"/>
  <c r="AA293" i="18"/>
  <c r="AB293" i="18" s="1"/>
  <c r="AA292" i="18"/>
  <c r="AB292" i="18" s="1"/>
  <c r="AA291" i="18"/>
  <c r="AB291" i="18" s="1"/>
  <c r="AA290" i="18"/>
  <c r="AB290" i="18" s="1"/>
  <c r="AA289" i="18"/>
  <c r="AB289" i="18" s="1"/>
  <c r="AA288" i="18"/>
  <c r="AB288" i="18" s="1"/>
  <c r="AA287" i="18"/>
  <c r="AB287" i="18" s="1"/>
  <c r="AA286" i="18"/>
  <c r="AB286" i="18" s="1"/>
  <c r="AA285" i="18"/>
  <c r="AB285" i="18" s="1"/>
  <c r="AA284" i="18"/>
  <c r="AB284" i="18" s="1"/>
  <c r="AA283" i="18"/>
  <c r="AB283" i="18" s="1"/>
  <c r="AA282" i="18"/>
  <c r="AB282" i="18" s="1"/>
  <c r="AA281" i="18"/>
  <c r="AB281" i="18" s="1"/>
  <c r="AA280" i="18"/>
  <c r="AB280" i="18" s="1"/>
  <c r="AA279" i="18"/>
  <c r="AB279" i="18" s="1"/>
  <c r="AA278" i="18"/>
  <c r="AB278" i="18" s="1"/>
  <c r="AA277" i="18"/>
  <c r="AB277" i="18" s="1"/>
  <c r="AA276" i="18"/>
  <c r="AB276" i="18" s="1"/>
  <c r="AA275" i="18"/>
  <c r="AB275" i="18" s="1"/>
  <c r="AA274" i="18"/>
  <c r="AB274" i="18" s="1"/>
  <c r="AA273" i="18"/>
  <c r="AB273" i="18" s="1"/>
  <c r="AA272" i="18"/>
  <c r="AB272" i="18" s="1"/>
  <c r="AA271" i="18"/>
  <c r="AB271" i="18" s="1"/>
  <c r="AA270" i="18"/>
  <c r="AB270" i="18" s="1"/>
  <c r="AA269" i="18"/>
  <c r="AB269" i="18" s="1"/>
  <c r="AA268" i="18"/>
  <c r="AB268" i="18" s="1"/>
  <c r="AA267" i="18"/>
  <c r="AB267" i="18" s="1"/>
  <c r="AA266" i="18"/>
  <c r="AB266" i="18" s="1"/>
  <c r="AA265" i="18"/>
  <c r="AB265" i="18" s="1"/>
  <c r="AA264" i="18"/>
  <c r="AB264" i="18" s="1"/>
  <c r="AA263" i="18"/>
  <c r="AB263" i="18" s="1"/>
  <c r="AA262" i="18"/>
  <c r="AB262" i="18" s="1"/>
  <c r="AA261" i="18"/>
  <c r="AB261" i="18" s="1"/>
  <c r="AA260" i="18"/>
  <c r="AB260" i="18" s="1"/>
  <c r="AA259" i="18"/>
  <c r="AB259" i="18" s="1"/>
  <c r="AA258" i="18"/>
  <c r="AB258" i="18" s="1"/>
  <c r="AA257" i="18"/>
  <c r="AB257" i="18" s="1"/>
  <c r="AA256" i="18"/>
  <c r="AB256" i="18" s="1"/>
  <c r="AA255" i="18"/>
  <c r="AB255" i="18" s="1"/>
  <c r="AA254" i="18"/>
  <c r="AB254" i="18" s="1"/>
  <c r="AA253" i="18"/>
  <c r="AB253" i="18" s="1"/>
  <c r="AA252" i="18"/>
  <c r="AB252" i="18" s="1"/>
  <c r="AA251" i="18"/>
  <c r="AB251" i="18" s="1"/>
  <c r="AA250" i="18"/>
  <c r="AB250" i="18" s="1"/>
  <c r="AA249" i="18"/>
  <c r="AB249" i="18" s="1"/>
  <c r="AA248" i="18"/>
  <c r="AB248" i="18" s="1"/>
  <c r="AA247" i="18"/>
  <c r="AB247" i="18" s="1"/>
  <c r="AA246" i="18"/>
  <c r="AB246" i="18" s="1"/>
  <c r="AA245" i="18"/>
  <c r="AB245" i="18" s="1"/>
  <c r="AA244" i="18"/>
  <c r="AB244" i="18" s="1"/>
  <c r="AA243" i="18"/>
  <c r="AB243" i="18" s="1"/>
  <c r="AA242" i="18"/>
  <c r="AB242" i="18" s="1"/>
  <c r="AA241" i="18"/>
  <c r="AB241" i="18" s="1"/>
  <c r="AA240" i="18"/>
  <c r="AB240" i="18" s="1"/>
  <c r="AA239" i="18"/>
  <c r="AB239" i="18" s="1"/>
  <c r="AA238" i="18"/>
  <c r="AB238" i="18" s="1"/>
  <c r="AA237" i="18"/>
  <c r="AB237" i="18" s="1"/>
  <c r="AA236" i="18"/>
  <c r="AB236" i="18" s="1"/>
  <c r="AA235" i="18"/>
  <c r="AB235" i="18" s="1"/>
  <c r="AA234" i="18"/>
  <c r="AB234" i="18" s="1"/>
  <c r="AA233" i="18"/>
  <c r="AB233" i="18" s="1"/>
  <c r="AA232" i="18"/>
  <c r="AB232" i="18" s="1"/>
  <c r="AA231" i="18"/>
  <c r="AB231" i="18" s="1"/>
  <c r="AA230" i="18"/>
  <c r="AB230" i="18" s="1"/>
  <c r="AA229" i="18"/>
  <c r="AB229" i="18" s="1"/>
  <c r="AA228" i="18"/>
  <c r="AB228" i="18" s="1"/>
  <c r="AA227" i="18"/>
  <c r="AB227" i="18" s="1"/>
  <c r="AA226" i="18"/>
  <c r="AB226" i="18" s="1"/>
  <c r="AA225" i="18"/>
  <c r="AB225" i="18" s="1"/>
  <c r="AA224" i="18"/>
  <c r="AB224" i="18" s="1"/>
  <c r="AA223" i="18"/>
  <c r="AB223" i="18" s="1"/>
  <c r="AA222" i="18"/>
  <c r="AB222" i="18" s="1"/>
  <c r="AA221" i="18"/>
  <c r="AB221" i="18" s="1"/>
  <c r="AA220" i="18"/>
  <c r="AB220" i="18" s="1"/>
  <c r="AA219" i="18"/>
  <c r="AB219" i="18" s="1"/>
  <c r="AA218" i="18"/>
  <c r="AB218" i="18" s="1"/>
  <c r="AA217" i="18"/>
  <c r="AB217" i="18" s="1"/>
  <c r="AA216" i="18"/>
  <c r="AB216" i="18" s="1"/>
  <c r="AA215" i="18"/>
  <c r="AB215" i="18" s="1"/>
  <c r="AA214" i="18"/>
  <c r="AB214" i="18" s="1"/>
  <c r="AA213" i="18"/>
  <c r="AB213" i="18" s="1"/>
  <c r="AA212" i="18"/>
  <c r="AB212" i="18" s="1"/>
  <c r="AA211" i="18"/>
  <c r="AB211" i="18" s="1"/>
  <c r="AA210" i="18"/>
  <c r="AB210" i="18" s="1"/>
  <c r="AA209" i="18"/>
  <c r="AB209" i="18" s="1"/>
  <c r="AA208" i="18"/>
  <c r="AB208" i="18" s="1"/>
  <c r="AA207" i="18"/>
  <c r="AB207" i="18" s="1"/>
  <c r="AA206" i="18"/>
  <c r="AB206" i="18" s="1"/>
  <c r="AA205" i="18"/>
  <c r="AB205" i="18" s="1"/>
  <c r="AA204" i="18"/>
  <c r="AB204" i="18" s="1"/>
  <c r="AA203" i="18"/>
  <c r="AB203" i="18" s="1"/>
  <c r="AA202" i="18"/>
  <c r="AB202" i="18" s="1"/>
  <c r="AA201" i="18"/>
  <c r="AB201" i="18" s="1"/>
  <c r="AA200" i="18"/>
  <c r="AB200" i="18" s="1"/>
  <c r="AA199" i="18"/>
  <c r="AB199" i="18" s="1"/>
  <c r="AA198" i="18"/>
  <c r="AB198" i="18" s="1"/>
  <c r="AA197" i="18"/>
  <c r="AB197" i="18" s="1"/>
  <c r="AA196" i="18"/>
  <c r="AB196" i="18" s="1"/>
  <c r="AA195" i="18"/>
  <c r="AB195" i="18" s="1"/>
  <c r="AA194" i="18"/>
  <c r="AB194" i="18" s="1"/>
  <c r="AA193" i="18"/>
  <c r="AB193" i="18" s="1"/>
  <c r="AA192" i="18"/>
  <c r="AB192" i="18" s="1"/>
  <c r="AA191" i="18"/>
  <c r="AB191" i="18" s="1"/>
  <c r="AA190" i="18"/>
  <c r="AB190" i="18" s="1"/>
  <c r="AA189" i="18"/>
  <c r="AB189" i="18" s="1"/>
  <c r="AA188" i="18"/>
  <c r="AB188" i="18" s="1"/>
  <c r="AA187" i="18"/>
  <c r="AB187" i="18" s="1"/>
  <c r="AA186" i="18"/>
  <c r="AB186" i="18" s="1"/>
  <c r="AA185" i="18"/>
  <c r="AB185" i="18" s="1"/>
  <c r="AA184" i="18"/>
  <c r="AB184" i="18" s="1"/>
  <c r="AA183" i="18"/>
  <c r="AB183" i="18" s="1"/>
  <c r="AA182" i="18"/>
  <c r="AB182" i="18" s="1"/>
  <c r="AA181" i="18"/>
  <c r="AB181" i="18" s="1"/>
  <c r="AA180" i="18"/>
  <c r="AB180" i="18" s="1"/>
  <c r="AA179" i="18"/>
  <c r="AB179" i="18" s="1"/>
  <c r="AA178" i="18"/>
  <c r="AB178" i="18" s="1"/>
  <c r="AA177" i="18"/>
  <c r="AB177" i="18" s="1"/>
  <c r="AA176" i="18"/>
  <c r="AB176" i="18" s="1"/>
  <c r="AA175" i="18"/>
  <c r="AB175" i="18" s="1"/>
  <c r="AA174" i="18"/>
  <c r="AB174" i="18" s="1"/>
  <c r="AA173" i="18"/>
  <c r="AB173" i="18" s="1"/>
  <c r="AA172" i="18"/>
  <c r="AB172" i="18" s="1"/>
  <c r="AA171" i="18"/>
  <c r="AB171" i="18" s="1"/>
  <c r="AA170" i="18"/>
  <c r="AB170" i="18" s="1"/>
  <c r="AA169" i="18"/>
  <c r="AB169" i="18" s="1"/>
  <c r="AA168" i="18"/>
  <c r="AB168" i="18" s="1"/>
  <c r="AA167" i="18"/>
  <c r="AB167" i="18" s="1"/>
  <c r="AA166" i="18"/>
  <c r="AB166" i="18" s="1"/>
  <c r="AA165" i="18"/>
  <c r="AB165" i="18" s="1"/>
  <c r="AA164" i="18"/>
  <c r="AB164" i="18" s="1"/>
  <c r="AA163" i="18"/>
  <c r="AB163" i="18" s="1"/>
  <c r="AA162" i="18"/>
  <c r="AB162" i="18" s="1"/>
  <c r="AA161" i="18"/>
  <c r="AB161" i="18" s="1"/>
  <c r="AA160" i="18"/>
  <c r="AB160" i="18" s="1"/>
  <c r="AA159" i="18"/>
  <c r="AB159" i="18" s="1"/>
  <c r="AA158" i="18"/>
  <c r="AB158" i="18" s="1"/>
  <c r="AA157" i="18"/>
  <c r="AB157" i="18" s="1"/>
  <c r="AA156" i="18"/>
  <c r="AB156" i="18" s="1"/>
  <c r="AA155" i="18"/>
  <c r="AB155" i="18" s="1"/>
  <c r="AA154" i="18"/>
  <c r="AB154" i="18" s="1"/>
  <c r="AA153" i="18"/>
  <c r="AB153" i="18" s="1"/>
  <c r="AA152" i="18"/>
  <c r="AB152" i="18" s="1"/>
  <c r="AA151" i="18"/>
  <c r="AB151" i="18" s="1"/>
  <c r="AA150" i="18"/>
  <c r="AB150" i="18" s="1"/>
  <c r="AA149" i="18"/>
  <c r="AB149" i="18" s="1"/>
  <c r="AA148" i="18"/>
  <c r="AB148" i="18" s="1"/>
  <c r="AA147" i="18"/>
  <c r="AB147" i="18" s="1"/>
  <c r="AA146" i="18"/>
  <c r="AB146" i="18" s="1"/>
  <c r="AA145" i="18"/>
  <c r="AB145" i="18" s="1"/>
  <c r="AA144" i="18"/>
  <c r="AB144" i="18" s="1"/>
  <c r="AA143" i="18"/>
  <c r="AB143" i="18" s="1"/>
  <c r="AA142" i="18"/>
  <c r="AB142" i="18" s="1"/>
  <c r="AA141" i="18"/>
  <c r="AB141" i="18" s="1"/>
  <c r="AA140" i="18"/>
  <c r="AB140" i="18" s="1"/>
  <c r="AA139" i="18"/>
  <c r="AB139" i="18" s="1"/>
  <c r="AA138" i="18"/>
  <c r="AB138" i="18" s="1"/>
  <c r="AA137" i="18"/>
  <c r="AB137" i="18" s="1"/>
  <c r="AA136" i="18"/>
  <c r="AB136" i="18" s="1"/>
  <c r="AA135" i="18"/>
  <c r="AB135" i="18" s="1"/>
  <c r="AA134" i="18"/>
  <c r="AB134" i="18" s="1"/>
  <c r="AA133" i="18"/>
  <c r="AB133" i="18" s="1"/>
  <c r="AA132" i="18"/>
  <c r="AB132" i="18" s="1"/>
  <c r="AA131" i="18"/>
  <c r="AB131" i="18" s="1"/>
  <c r="AA130" i="18"/>
  <c r="AB130" i="18" s="1"/>
  <c r="AA129" i="18"/>
  <c r="AB129" i="18" s="1"/>
  <c r="AA128" i="18"/>
  <c r="AB128" i="18" s="1"/>
  <c r="AA127" i="18"/>
  <c r="AB127" i="18" s="1"/>
  <c r="AA126" i="18"/>
  <c r="AB126" i="18" s="1"/>
  <c r="AA125" i="18"/>
  <c r="AB125" i="18" s="1"/>
  <c r="AA124" i="18"/>
  <c r="AB124" i="18" s="1"/>
  <c r="AA123" i="18"/>
  <c r="AB123" i="18" s="1"/>
  <c r="AA122" i="18"/>
  <c r="AB122" i="18" s="1"/>
  <c r="AA121" i="18"/>
  <c r="AB121" i="18" s="1"/>
  <c r="AA120" i="18"/>
  <c r="AB120" i="18" s="1"/>
  <c r="AA119" i="18"/>
  <c r="AB119" i="18" s="1"/>
  <c r="AA118" i="18"/>
  <c r="AB118" i="18" s="1"/>
  <c r="AA117" i="18"/>
  <c r="AB117" i="18" s="1"/>
  <c r="AA116" i="18"/>
  <c r="AB116" i="18" s="1"/>
  <c r="AA115" i="18"/>
  <c r="AB115" i="18" s="1"/>
  <c r="AA114" i="18"/>
  <c r="AB114" i="18" s="1"/>
  <c r="AA113" i="18"/>
  <c r="AB113" i="18" s="1"/>
  <c r="AA112" i="18"/>
  <c r="AB112" i="18" s="1"/>
  <c r="AA111" i="18"/>
  <c r="AB111" i="18" s="1"/>
  <c r="AA110" i="18"/>
  <c r="AB110" i="18" s="1"/>
  <c r="AA109" i="18"/>
  <c r="AB109" i="18" s="1"/>
  <c r="AA108" i="18"/>
  <c r="AB108" i="18" s="1"/>
  <c r="AA107" i="18"/>
  <c r="AB107" i="18" s="1"/>
  <c r="AA106" i="18"/>
  <c r="AB106" i="18" s="1"/>
  <c r="AA105" i="18"/>
  <c r="AB105" i="18" s="1"/>
  <c r="AA104" i="18"/>
  <c r="AB104" i="18" s="1"/>
  <c r="AA103" i="18"/>
  <c r="AB103" i="18" s="1"/>
  <c r="AA102" i="18"/>
  <c r="AB102" i="18" s="1"/>
  <c r="AA101" i="18"/>
  <c r="AB101" i="18" s="1"/>
  <c r="AA100" i="18"/>
  <c r="AB100" i="18" s="1"/>
  <c r="AA99" i="18"/>
  <c r="AB99" i="18" s="1"/>
  <c r="AA98" i="18"/>
  <c r="AB98" i="18" s="1"/>
  <c r="AA97" i="18"/>
  <c r="AB97" i="18" s="1"/>
  <c r="AA96" i="18"/>
  <c r="AB96" i="18" s="1"/>
  <c r="AA95" i="18"/>
  <c r="AB95" i="18" s="1"/>
  <c r="AA94" i="18"/>
  <c r="AB94" i="18" s="1"/>
  <c r="AA93" i="18"/>
  <c r="AB93" i="18" s="1"/>
  <c r="AA92" i="18"/>
  <c r="AB92" i="18" s="1"/>
  <c r="AA91" i="18"/>
  <c r="AB91" i="18" s="1"/>
  <c r="AA90" i="18"/>
  <c r="AB90" i="18" s="1"/>
  <c r="AA89" i="18"/>
  <c r="AB89" i="18" s="1"/>
  <c r="AA88" i="18"/>
  <c r="AB88" i="18" s="1"/>
  <c r="AA87" i="18"/>
  <c r="AB87" i="18" s="1"/>
  <c r="AA86" i="18"/>
  <c r="AB86" i="18" s="1"/>
  <c r="AA85" i="18"/>
  <c r="AB85" i="18" s="1"/>
  <c r="AA84" i="18"/>
  <c r="AB84" i="18" s="1"/>
  <c r="AA83" i="18"/>
  <c r="AB83" i="18" s="1"/>
  <c r="AA82" i="18"/>
  <c r="AB82" i="18" s="1"/>
  <c r="AA81" i="18"/>
  <c r="AB81" i="18" s="1"/>
  <c r="AA80" i="18"/>
  <c r="AB80" i="18" s="1"/>
  <c r="AA79" i="18"/>
  <c r="AB79" i="18" s="1"/>
  <c r="AA78" i="18"/>
  <c r="AB78" i="18" s="1"/>
  <c r="AA77" i="18"/>
  <c r="AB77" i="18" s="1"/>
  <c r="AA76" i="18"/>
  <c r="AB76" i="18" s="1"/>
  <c r="AA75" i="18"/>
  <c r="AB75" i="18" s="1"/>
  <c r="AA74" i="18"/>
  <c r="AB74" i="18" s="1"/>
  <c r="AA73" i="18"/>
  <c r="AB73" i="18" s="1"/>
  <c r="AA72" i="18"/>
  <c r="AB72" i="18" s="1"/>
  <c r="AA71" i="18"/>
  <c r="AB71" i="18" s="1"/>
  <c r="AA70" i="18"/>
  <c r="AB70" i="18" s="1"/>
  <c r="AA69" i="18"/>
  <c r="AB69" i="18" s="1"/>
  <c r="AA68" i="18"/>
  <c r="AB68" i="18" s="1"/>
  <c r="AA67" i="18"/>
  <c r="AB67" i="18" s="1"/>
  <c r="AA66" i="18"/>
  <c r="AB66" i="18" s="1"/>
  <c r="AA65" i="18"/>
  <c r="AB65" i="18" s="1"/>
  <c r="AA64" i="18"/>
  <c r="AB64" i="18" s="1"/>
  <c r="AA63" i="18"/>
  <c r="AB63" i="18" s="1"/>
  <c r="AA62" i="18"/>
  <c r="AB62" i="18" s="1"/>
  <c r="AA61" i="18"/>
  <c r="AB61" i="18" s="1"/>
  <c r="AA60" i="18"/>
  <c r="AB60" i="18" s="1"/>
  <c r="AA59" i="18"/>
  <c r="AB59" i="18" s="1"/>
  <c r="AA58" i="18"/>
  <c r="AB58" i="18" s="1"/>
  <c r="AA57" i="18"/>
  <c r="AB57" i="18" s="1"/>
  <c r="AA56" i="18"/>
  <c r="AB56" i="18" s="1"/>
  <c r="AA55" i="18"/>
  <c r="AB55" i="18" s="1"/>
  <c r="AA54" i="18"/>
  <c r="AB54" i="18" s="1"/>
  <c r="AA53" i="18"/>
  <c r="AB53" i="18" s="1"/>
  <c r="AA52" i="18"/>
  <c r="AB52" i="18" s="1"/>
  <c r="AA51" i="18"/>
  <c r="AB51" i="18" s="1"/>
  <c r="AA50" i="18"/>
  <c r="AB50" i="18" s="1"/>
  <c r="AA49" i="18"/>
  <c r="AB49" i="18" s="1"/>
  <c r="AA48" i="18"/>
  <c r="AB48" i="18" s="1"/>
  <c r="AA47" i="18"/>
  <c r="AB47" i="18" s="1"/>
  <c r="AA46" i="18"/>
  <c r="AB46" i="18" s="1"/>
  <c r="AA45" i="18"/>
  <c r="AB45" i="18" s="1"/>
  <c r="AA44" i="18"/>
  <c r="AB44" i="18" s="1"/>
  <c r="AA43" i="18"/>
  <c r="AB43" i="18" s="1"/>
  <c r="AA42" i="18"/>
  <c r="AB42" i="18" s="1"/>
  <c r="AA41" i="18"/>
  <c r="AB41" i="18" s="1"/>
  <c r="AA40" i="18"/>
  <c r="AB40" i="18" s="1"/>
  <c r="AA39" i="18"/>
  <c r="AB39" i="18" s="1"/>
  <c r="AA38" i="18"/>
  <c r="AB38" i="18" s="1"/>
  <c r="AA37" i="18"/>
  <c r="AB37" i="18" s="1"/>
  <c r="AA36" i="18"/>
  <c r="AB36" i="18" s="1"/>
  <c r="AA35" i="18"/>
  <c r="AB35" i="18" s="1"/>
  <c r="AA34" i="18"/>
  <c r="AB34" i="18" s="1"/>
  <c r="AA33" i="18"/>
  <c r="AB33" i="18" s="1"/>
  <c r="AA32" i="18"/>
  <c r="AB32" i="18" s="1"/>
  <c r="AA31" i="18"/>
  <c r="AB31" i="18" s="1"/>
  <c r="AA30" i="18"/>
  <c r="AB30" i="18" s="1"/>
  <c r="AA29" i="18"/>
  <c r="AB29" i="18" s="1"/>
  <c r="AA28" i="18"/>
  <c r="AB28" i="18" s="1"/>
  <c r="AA27" i="18"/>
  <c r="AB27" i="18" s="1"/>
  <c r="AA26" i="18"/>
  <c r="AB26" i="18" s="1"/>
  <c r="AA25" i="18"/>
  <c r="AB25" i="18" s="1"/>
  <c r="AA24" i="18"/>
  <c r="AB24" i="18" s="1"/>
  <c r="AA23" i="18"/>
  <c r="AB23" i="18" s="1"/>
  <c r="AA22" i="18"/>
  <c r="AB22" i="18" s="1"/>
  <c r="AA21" i="18"/>
  <c r="AB21" i="18" s="1"/>
  <c r="AA20" i="18"/>
  <c r="AB20" i="18" s="1"/>
  <c r="AA19" i="18"/>
  <c r="AB19" i="18" s="1"/>
  <c r="AA18" i="18"/>
  <c r="AB18" i="18" s="1"/>
  <c r="AA17" i="18"/>
  <c r="AB17" i="18" s="1"/>
  <c r="AA16" i="18"/>
  <c r="AB16" i="18" s="1"/>
  <c r="AA15" i="18"/>
  <c r="AB15" i="18" s="1"/>
  <c r="AA14" i="18"/>
  <c r="AB14" i="18" s="1"/>
  <c r="AA13" i="18"/>
  <c r="AB13" i="18" s="1"/>
  <c r="AA300" i="17"/>
  <c r="AB300" i="17" s="1"/>
  <c r="AA299" i="17"/>
  <c r="AB299" i="17" s="1"/>
  <c r="AA298" i="17"/>
  <c r="AB298" i="17" s="1"/>
  <c r="AA297" i="17"/>
  <c r="AB297" i="17" s="1"/>
  <c r="AA296" i="17"/>
  <c r="AB296" i="17" s="1"/>
  <c r="AA295" i="17"/>
  <c r="AB295" i="17" s="1"/>
  <c r="AA294" i="17"/>
  <c r="AB294" i="17" s="1"/>
  <c r="AA293" i="17"/>
  <c r="AB293" i="17" s="1"/>
  <c r="AA292" i="17"/>
  <c r="AB292" i="17" s="1"/>
  <c r="AA291" i="17"/>
  <c r="AB291" i="17" s="1"/>
  <c r="AA290" i="17"/>
  <c r="AB290" i="17" s="1"/>
  <c r="AA289" i="17"/>
  <c r="AB289" i="17" s="1"/>
  <c r="AA288" i="17"/>
  <c r="AB288" i="17" s="1"/>
  <c r="AA287" i="17"/>
  <c r="AB287" i="17" s="1"/>
  <c r="AA286" i="17"/>
  <c r="AB286" i="17" s="1"/>
  <c r="AA285" i="17"/>
  <c r="AB285" i="17" s="1"/>
  <c r="AA284" i="17"/>
  <c r="AB284" i="17" s="1"/>
  <c r="AA283" i="17"/>
  <c r="AB283" i="17" s="1"/>
  <c r="AA282" i="17"/>
  <c r="AB282" i="17" s="1"/>
  <c r="AA281" i="17"/>
  <c r="AB281" i="17" s="1"/>
  <c r="AA280" i="17"/>
  <c r="AB280" i="17" s="1"/>
  <c r="AA279" i="17"/>
  <c r="AB279" i="17" s="1"/>
  <c r="AA278" i="17"/>
  <c r="AB278" i="17" s="1"/>
  <c r="AA277" i="17"/>
  <c r="AB277" i="17" s="1"/>
  <c r="AA276" i="17"/>
  <c r="AB276" i="17" s="1"/>
  <c r="AA275" i="17"/>
  <c r="AB275" i="17" s="1"/>
  <c r="AA274" i="17"/>
  <c r="AB274" i="17" s="1"/>
  <c r="AA273" i="17"/>
  <c r="AB273" i="17" s="1"/>
  <c r="AA272" i="17"/>
  <c r="AB272" i="17" s="1"/>
  <c r="AA271" i="17"/>
  <c r="AB271" i="17" s="1"/>
  <c r="AA270" i="17"/>
  <c r="AB270" i="17" s="1"/>
  <c r="AA269" i="17"/>
  <c r="AB269" i="17" s="1"/>
  <c r="AA268" i="17"/>
  <c r="AB268" i="17" s="1"/>
  <c r="AA267" i="17"/>
  <c r="AB267" i="17" s="1"/>
  <c r="AA266" i="17"/>
  <c r="AB266" i="17" s="1"/>
  <c r="AA265" i="17"/>
  <c r="AB265" i="17" s="1"/>
  <c r="AA264" i="17"/>
  <c r="AB264" i="17" s="1"/>
  <c r="AA263" i="17"/>
  <c r="AB263" i="17" s="1"/>
  <c r="AA262" i="17"/>
  <c r="AB262" i="17" s="1"/>
  <c r="AA261" i="17"/>
  <c r="AB261" i="17" s="1"/>
  <c r="AA260" i="17"/>
  <c r="AB260" i="17" s="1"/>
  <c r="AA259" i="17"/>
  <c r="AB259" i="17" s="1"/>
  <c r="AA258" i="17"/>
  <c r="AB258" i="17" s="1"/>
  <c r="AA257" i="17"/>
  <c r="AB257" i="17" s="1"/>
  <c r="AA256" i="17"/>
  <c r="AB256" i="17" s="1"/>
  <c r="AA255" i="17"/>
  <c r="AB255" i="17" s="1"/>
  <c r="AA254" i="17"/>
  <c r="AB254" i="17" s="1"/>
  <c r="AA253" i="17"/>
  <c r="AB253" i="17" s="1"/>
  <c r="AA252" i="17"/>
  <c r="AB252" i="17" s="1"/>
  <c r="AA251" i="17"/>
  <c r="AB251" i="17" s="1"/>
  <c r="AA250" i="17"/>
  <c r="AB250" i="17" s="1"/>
  <c r="AA249" i="17"/>
  <c r="AB249" i="17" s="1"/>
  <c r="AA248" i="17"/>
  <c r="AB248" i="17" s="1"/>
  <c r="AA247" i="17"/>
  <c r="AB247" i="17" s="1"/>
  <c r="AA246" i="17"/>
  <c r="AB246" i="17" s="1"/>
  <c r="AA245" i="17"/>
  <c r="AB245" i="17" s="1"/>
  <c r="AA244" i="17"/>
  <c r="AB244" i="17" s="1"/>
  <c r="AA243" i="17"/>
  <c r="AB243" i="17" s="1"/>
  <c r="AA242" i="17"/>
  <c r="AB242" i="17" s="1"/>
  <c r="AA241" i="17"/>
  <c r="AB241" i="17" s="1"/>
  <c r="AA240" i="17"/>
  <c r="AB240" i="17" s="1"/>
  <c r="AA239" i="17"/>
  <c r="AB239" i="17" s="1"/>
  <c r="AA238" i="17"/>
  <c r="AB238" i="17" s="1"/>
  <c r="AA237" i="17"/>
  <c r="AB237" i="17" s="1"/>
  <c r="AA236" i="17"/>
  <c r="AB236" i="17" s="1"/>
  <c r="AA235" i="17"/>
  <c r="AB235" i="17" s="1"/>
  <c r="AA234" i="17"/>
  <c r="AB234" i="17" s="1"/>
  <c r="AA233" i="17"/>
  <c r="AB233" i="17" s="1"/>
  <c r="AA232" i="17"/>
  <c r="AB232" i="17" s="1"/>
  <c r="AA231" i="17"/>
  <c r="AB231" i="17" s="1"/>
  <c r="AA230" i="17"/>
  <c r="AB230" i="17" s="1"/>
  <c r="AA229" i="17"/>
  <c r="AB229" i="17" s="1"/>
  <c r="AA228" i="17"/>
  <c r="AB228" i="17" s="1"/>
  <c r="AA227" i="17"/>
  <c r="AB227" i="17" s="1"/>
  <c r="AA226" i="17"/>
  <c r="AB226" i="17" s="1"/>
  <c r="AA225" i="17"/>
  <c r="AB225" i="17" s="1"/>
  <c r="AA224" i="17"/>
  <c r="AB224" i="17" s="1"/>
  <c r="AA223" i="17"/>
  <c r="AB223" i="17" s="1"/>
  <c r="AA222" i="17"/>
  <c r="AB222" i="17" s="1"/>
  <c r="AA221" i="17"/>
  <c r="AB221" i="17" s="1"/>
  <c r="AA220" i="17"/>
  <c r="AB220" i="17" s="1"/>
  <c r="AA219" i="17"/>
  <c r="AB219" i="17" s="1"/>
  <c r="AA218" i="17"/>
  <c r="AB218" i="17" s="1"/>
  <c r="AA217" i="17"/>
  <c r="AB217" i="17" s="1"/>
  <c r="AA216" i="17"/>
  <c r="AB216" i="17" s="1"/>
  <c r="AA215" i="17"/>
  <c r="AB215" i="17" s="1"/>
  <c r="AA214" i="17"/>
  <c r="AB214" i="17" s="1"/>
  <c r="AA213" i="17"/>
  <c r="AB213" i="17" s="1"/>
  <c r="AA212" i="17"/>
  <c r="AB212" i="17" s="1"/>
  <c r="AA211" i="17"/>
  <c r="AB211" i="17" s="1"/>
  <c r="AA210" i="17"/>
  <c r="AB210" i="17" s="1"/>
  <c r="AA209" i="17"/>
  <c r="AB209" i="17" s="1"/>
  <c r="AA208" i="17"/>
  <c r="AB208" i="17" s="1"/>
  <c r="AA207" i="17"/>
  <c r="AB207" i="17" s="1"/>
  <c r="AA206" i="17"/>
  <c r="AB206" i="17" s="1"/>
  <c r="AA205" i="17"/>
  <c r="AB205" i="17" s="1"/>
  <c r="AA204" i="17"/>
  <c r="AB204" i="17" s="1"/>
  <c r="AA203" i="17"/>
  <c r="AB203" i="17" s="1"/>
  <c r="AA202" i="17"/>
  <c r="AB202" i="17" s="1"/>
  <c r="AA201" i="17"/>
  <c r="AB201" i="17" s="1"/>
  <c r="AA200" i="17"/>
  <c r="AB200" i="17" s="1"/>
  <c r="AA199" i="17"/>
  <c r="AB199" i="17" s="1"/>
  <c r="AA198" i="17"/>
  <c r="AB198" i="17" s="1"/>
  <c r="AA197" i="17"/>
  <c r="AB197" i="17" s="1"/>
  <c r="AA196" i="17"/>
  <c r="AB196" i="17" s="1"/>
  <c r="AA195" i="17"/>
  <c r="AB195" i="17" s="1"/>
  <c r="AA194" i="17"/>
  <c r="AB194" i="17" s="1"/>
  <c r="AA193" i="17"/>
  <c r="AB193" i="17" s="1"/>
  <c r="AA192" i="17"/>
  <c r="AB192" i="17" s="1"/>
  <c r="AA191" i="17"/>
  <c r="AB191" i="17" s="1"/>
  <c r="AA190" i="17"/>
  <c r="AB190" i="17" s="1"/>
  <c r="AA189" i="17"/>
  <c r="AB189" i="17" s="1"/>
  <c r="AA188" i="17"/>
  <c r="AB188" i="17" s="1"/>
  <c r="AA187" i="17"/>
  <c r="AB187" i="17" s="1"/>
  <c r="AA186" i="17"/>
  <c r="AB186" i="17" s="1"/>
  <c r="AA185" i="17"/>
  <c r="AB185" i="17" s="1"/>
  <c r="AA184" i="17"/>
  <c r="AB184" i="17" s="1"/>
  <c r="AA183" i="17"/>
  <c r="AB183" i="17" s="1"/>
  <c r="AA182" i="17"/>
  <c r="AB182" i="17" s="1"/>
  <c r="AA181" i="17"/>
  <c r="AB181" i="17" s="1"/>
  <c r="AA180" i="17"/>
  <c r="AB180" i="17" s="1"/>
  <c r="AA179" i="17"/>
  <c r="AB179" i="17" s="1"/>
  <c r="AA178" i="17"/>
  <c r="AB178" i="17" s="1"/>
  <c r="AA177" i="17"/>
  <c r="AB177" i="17" s="1"/>
  <c r="AA176" i="17"/>
  <c r="AB176" i="17" s="1"/>
  <c r="AA175" i="17"/>
  <c r="AB175" i="17" s="1"/>
  <c r="AA174" i="17"/>
  <c r="AB174" i="17" s="1"/>
  <c r="AA173" i="17"/>
  <c r="AB173" i="17" s="1"/>
  <c r="AA172" i="17"/>
  <c r="AB172" i="17" s="1"/>
  <c r="AA171" i="17"/>
  <c r="AB171" i="17" s="1"/>
  <c r="AA170" i="17"/>
  <c r="AB170" i="17" s="1"/>
  <c r="AA169" i="17"/>
  <c r="AB169" i="17" s="1"/>
  <c r="AA168" i="17"/>
  <c r="AB168" i="17" s="1"/>
  <c r="AA167" i="17"/>
  <c r="AB167" i="17" s="1"/>
  <c r="AA166" i="17"/>
  <c r="AB166" i="17" s="1"/>
  <c r="AA165" i="17"/>
  <c r="AB165" i="17" s="1"/>
  <c r="AA164" i="17"/>
  <c r="AB164" i="17" s="1"/>
  <c r="AA163" i="17"/>
  <c r="AB163" i="17" s="1"/>
  <c r="AA162" i="17"/>
  <c r="AB162" i="17" s="1"/>
  <c r="AA161" i="17"/>
  <c r="AB161" i="17" s="1"/>
  <c r="AA160" i="17"/>
  <c r="AB160" i="17" s="1"/>
  <c r="AA159" i="17"/>
  <c r="AB159" i="17" s="1"/>
  <c r="AA158" i="17"/>
  <c r="AB158" i="17" s="1"/>
  <c r="AA157" i="17"/>
  <c r="AB157" i="17" s="1"/>
  <c r="AA156" i="17"/>
  <c r="AB156" i="17" s="1"/>
  <c r="AA155" i="17"/>
  <c r="AB155" i="17" s="1"/>
  <c r="AA154" i="17"/>
  <c r="AB154" i="17" s="1"/>
  <c r="AA153" i="17"/>
  <c r="AB153" i="17" s="1"/>
  <c r="AA152" i="17"/>
  <c r="AB152" i="17" s="1"/>
  <c r="AA151" i="17"/>
  <c r="AB151" i="17" s="1"/>
  <c r="AA150" i="17"/>
  <c r="AB150" i="17" s="1"/>
  <c r="AA149" i="17"/>
  <c r="AB149" i="17" s="1"/>
  <c r="AA148" i="17"/>
  <c r="AB148" i="17" s="1"/>
  <c r="AA147" i="17"/>
  <c r="AB147" i="17" s="1"/>
  <c r="AA146" i="17"/>
  <c r="AB146" i="17" s="1"/>
  <c r="AA145" i="17"/>
  <c r="AB145" i="17" s="1"/>
  <c r="AA144" i="17"/>
  <c r="AB144" i="17" s="1"/>
  <c r="AA143" i="17"/>
  <c r="AB143" i="17" s="1"/>
  <c r="AA142" i="17"/>
  <c r="AB142" i="17" s="1"/>
  <c r="AA141" i="17"/>
  <c r="AB141" i="17" s="1"/>
  <c r="AA140" i="17"/>
  <c r="AB140" i="17" s="1"/>
  <c r="AA139" i="17"/>
  <c r="AB139" i="17" s="1"/>
  <c r="AA138" i="17"/>
  <c r="AB138" i="17" s="1"/>
  <c r="AA137" i="17"/>
  <c r="AB137" i="17" s="1"/>
  <c r="AA136" i="17"/>
  <c r="AB136" i="17" s="1"/>
  <c r="AA135" i="17"/>
  <c r="AB135" i="17" s="1"/>
  <c r="AA134" i="17"/>
  <c r="AB134" i="17" s="1"/>
  <c r="AA133" i="17"/>
  <c r="AB133" i="17" s="1"/>
  <c r="AA132" i="17"/>
  <c r="AB132" i="17" s="1"/>
  <c r="AA131" i="17"/>
  <c r="AB131" i="17" s="1"/>
  <c r="AA130" i="17"/>
  <c r="AB130" i="17" s="1"/>
  <c r="AA129" i="17"/>
  <c r="AB129" i="17" s="1"/>
  <c r="AA128" i="17"/>
  <c r="AB128" i="17" s="1"/>
  <c r="AA127" i="17"/>
  <c r="AB127" i="17" s="1"/>
  <c r="AA126" i="17"/>
  <c r="AB126" i="17" s="1"/>
  <c r="AA125" i="17"/>
  <c r="AB125" i="17" s="1"/>
  <c r="AA124" i="17"/>
  <c r="AB124" i="17" s="1"/>
  <c r="AA123" i="17"/>
  <c r="AB123" i="17" s="1"/>
  <c r="AA122" i="17"/>
  <c r="AB122" i="17" s="1"/>
  <c r="AA121" i="17"/>
  <c r="AB121" i="17" s="1"/>
  <c r="AA120" i="17"/>
  <c r="AB120" i="17" s="1"/>
  <c r="AA119" i="17"/>
  <c r="AB119" i="17" s="1"/>
  <c r="AA118" i="17"/>
  <c r="AB118" i="17" s="1"/>
  <c r="AA117" i="17"/>
  <c r="AB117" i="17" s="1"/>
  <c r="AA116" i="17"/>
  <c r="AB116" i="17" s="1"/>
  <c r="AA115" i="17"/>
  <c r="AB115" i="17" s="1"/>
  <c r="AA114" i="17"/>
  <c r="AB114" i="17" s="1"/>
  <c r="AA113" i="17"/>
  <c r="AB113" i="17" s="1"/>
  <c r="AA112" i="17"/>
  <c r="AB112" i="17" s="1"/>
  <c r="AA111" i="17"/>
  <c r="AB111" i="17" s="1"/>
  <c r="AA110" i="17"/>
  <c r="AB110" i="17" s="1"/>
  <c r="AA109" i="17"/>
  <c r="AB109" i="17" s="1"/>
  <c r="AA108" i="17"/>
  <c r="AB108" i="17" s="1"/>
  <c r="AA107" i="17"/>
  <c r="AB107" i="17" s="1"/>
  <c r="AA106" i="17"/>
  <c r="AB106" i="17" s="1"/>
  <c r="AA105" i="17"/>
  <c r="AB105" i="17" s="1"/>
  <c r="AA104" i="17"/>
  <c r="AB104" i="17" s="1"/>
  <c r="AA103" i="17"/>
  <c r="AB103" i="17" s="1"/>
  <c r="AA102" i="17"/>
  <c r="AB102" i="17" s="1"/>
  <c r="AA101" i="17"/>
  <c r="AB101" i="17" s="1"/>
  <c r="AA100" i="17"/>
  <c r="AB100" i="17" s="1"/>
  <c r="AA99" i="17"/>
  <c r="AB99" i="17" s="1"/>
  <c r="AA98" i="17"/>
  <c r="AB98" i="17" s="1"/>
  <c r="AA97" i="17"/>
  <c r="AB97" i="17" s="1"/>
  <c r="AA96" i="17"/>
  <c r="AB96" i="17" s="1"/>
  <c r="AA95" i="17"/>
  <c r="AB95" i="17" s="1"/>
  <c r="AA94" i="17"/>
  <c r="AB94" i="17" s="1"/>
  <c r="AA93" i="17"/>
  <c r="AB93" i="17" s="1"/>
  <c r="AA92" i="17"/>
  <c r="AB92" i="17" s="1"/>
  <c r="AA91" i="17"/>
  <c r="AB91" i="17" s="1"/>
  <c r="AA90" i="17"/>
  <c r="AB90" i="17" s="1"/>
  <c r="AA89" i="17"/>
  <c r="AB89" i="17" s="1"/>
  <c r="AA88" i="17"/>
  <c r="AB88" i="17" s="1"/>
  <c r="AA87" i="17"/>
  <c r="AB87" i="17" s="1"/>
  <c r="AA86" i="17"/>
  <c r="AB86" i="17" s="1"/>
  <c r="AA85" i="17"/>
  <c r="AB85" i="17" s="1"/>
  <c r="AA84" i="17"/>
  <c r="AB84" i="17" s="1"/>
  <c r="AA83" i="17"/>
  <c r="AB83" i="17" s="1"/>
  <c r="AA82" i="17"/>
  <c r="AB82" i="17" s="1"/>
  <c r="AA81" i="17"/>
  <c r="AB81" i="17" s="1"/>
  <c r="AA80" i="17"/>
  <c r="AB80" i="17" s="1"/>
  <c r="AA79" i="17"/>
  <c r="AB79" i="17" s="1"/>
  <c r="AA78" i="17"/>
  <c r="AB78" i="17" s="1"/>
  <c r="AA77" i="17"/>
  <c r="AB77" i="17" s="1"/>
  <c r="AA76" i="17"/>
  <c r="AB76" i="17" s="1"/>
  <c r="AA75" i="17"/>
  <c r="AB75" i="17" s="1"/>
  <c r="AA74" i="17"/>
  <c r="AB74" i="17" s="1"/>
  <c r="AA73" i="17"/>
  <c r="AB73" i="17" s="1"/>
  <c r="AA72" i="17"/>
  <c r="AB72" i="17" s="1"/>
  <c r="AA71" i="17"/>
  <c r="AB71" i="17" s="1"/>
  <c r="AA70" i="17"/>
  <c r="AB70" i="17" s="1"/>
  <c r="AA69" i="17"/>
  <c r="AB69" i="17" s="1"/>
  <c r="AA68" i="17"/>
  <c r="AB68" i="17" s="1"/>
  <c r="AA67" i="17"/>
  <c r="AB67" i="17" s="1"/>
  <c r="AA66" i="17"/>
  <c r="AB66" i="17" s="1"/>
  <c r="AA65" i="17"/>
  <c r="AB65" i="17" s="1"/>
  <c r="AA64" i="17"/>
  <c r="AB64" i="17" s="1"/>
  <c r="AA63" i="17"/>
  <c r="AB63" i="17" s="1"/>
  <c r="AA62" i="17"/>
  <c r="AB62" i="17" s="1"/>
  <c r="AA61" i="17"/>
  <c r="AB61" i="17" s="1"/>
  <c r="AA60" i="17"/>
  <c r="AB60" i="17" s="1"/>
  <c r="AA59" i="17"/>
  <c r="AB59" i="17" s="1"/>
  <c r="AA58" i="17"/>
  <c r="AB58" i="17" s="1"/>
  <c r="AA57" i="17"/>
  <c r="AB57" i="17" s="1"/>
  <c r="AA56" i="17"/>
  <c r="AB56" i="17" s="1"/>
  <c r="AA55" i="17"/>
  <c r="AB55" i="17" s="1"/>
  <c r="AA54" i="17"/>
  <c r="AB54" i="17" s="1"/>
  <c r="AA53" i="17"/>
  <c r="AB53" i="17" s="1"/>
  <c r="AA52" i="17"/>
  <c r="AB52" i="17" s="1"/>
  <c r="AA51" i="17"/>
  <c r="AB51" i="17" s="1"/>
  <c r="AA50" i="17"/>
  <c r="AB50" i="17" s="1"/>
  <c r="AA49" i="17"/>
  <c r="AB49" i="17" s="1"/>
  <c r="AA48" i="17"/>
  <c r="AB48" i="17" s="1"/>
  <c r="AA47" i="17"/>
  <c r="AB47" i="17" s="1"/>
  <c r="AA46" i="17"/>
  <c r="AB46" i="17" s="1"/>
  <c r="AA45" i="17"/>
  <c r="AB45" i="17" s="1"/>
  <c r="AA44" i="17"/>
  <c r="AB44" i="17" s="1"/>
  <c r="AA43" i="17"/>
  <c r="AB43" i="17" s="1"/>
  <c r="AA42" i="17"/>
  <c r="AB42" i="17" s="1"/>
  <c r="AA41" i="17"/>
  <c r="AB41" i="17" s="1"/>
  <c r="AA40" i="17"/>
  <c r="AB40" i="17" s="1"/>
  <c r="AA39" i="17"/>
  <c r="AB39" i="17" s="1"/>
  <c r="AA38" i="17"/>
  <c r="AB38" i="17" s="1"/>
  <c r="AA37" i="17"/>
  <c r="AB37" i="17" s="1"/>
  <c r="AA36" i="17"/>
  <c r="AB36" i="17" s="1"/>
  <c r="AA35" i="17"/>
  <c r="AB35" i="17" s="1"/>
  <c r="AA34" i="17"/>
  <c r="AB34" i="17" s="1"/>
  <c r="AA33" i="17"/>
  <c r="AB33" i="17" s="1"/>
  <c r="AA32" i="17"/>
  <c r="AB32" i="17" s="1"/>
  <c r="AA31" i="17"/>
  <c r="AB31" i="17" s="1"/>
  <c r="AA30" i="17"/>
  <c r="AB30" i="17" s="1"/>
  <c r="AA29" i="17"/>
  <c r="AB29" i="17" s="1"/>
  <c r="AA28" i="17"/>
  <c r="AB28" i="17" s="1"/>
  <c r="AA27" i="17"/>
  <c r="AB27" i="17" s="1"/>
  <c r="AA26" i="17"/>
  <c r="AB26" i="17" s="1"/>
  <c r="AA25" i="17"/>
  <c r="AB25" i="17" s="1"/>
  <c r="AA24" i="17"/>
  <c r="AB24" i="17" s="1"/>
  <c r="AA23" i="17"/>
  <c r="AB23" i="17" s="1"/>
  <c r="AA22" i="17"/>
  <c r="AB22" i="17" s="1"/>
  <c r="AA21" i="17"/>
  <c r="AB21" i="17" s="1"/>
  <c r="AA20" i="17"/>
  <c r="AB20" i="17" s="1"/>
  <c r="AA19" i="17"/>
  <c r="AB19" i="17" s="1"/>
  <c r="AA18" i="17"/>
  <c r="AB18" i="17" s="1"/>
  <c r="AA17" i="17"/>
  <c r="AB17" i="17" s="1"/>
  <c r="AA16" i="17"/>
  <c r="AB16" i="17" s="1"/>
  <c r="AA15" i="17"/>
  <c r="AB15" i="17" s="1"/>
  <c r="AA14" i="17"/>
  <c r="AB14" i="17" s="1"/>
  <c r="AA13" i="17"/>
  <c r="AB13" i="17" s="1"/>
  <c r="AA278" i="16"/>
  <c r="AB278" i="16" s="1"/>
  <c r="AA277" i="16"/>
  <c r="AB277" i="16" s="1"/>
  <c r="AA276" i="16"/>
  <c r="AB276" i="16" s="1"/>
  <c r="AA275" i="16"/>
  <c r="AB275" i="16" s="1"/>
  <c r="AA274" i="16"/>
  <c r="AB274" i="16" s="1"/>
  <c r="AA273" i="16"/>
  <c r="AB273" i="16" s="1"/>
  <c r="AA272" i="16"/>
  <c r="AB272" i="16" s="1"/>
  <c r="AA271" i="16"/>
  <c r="AB271" i="16" s="1"/>
  <c r="AA270" i="16"/>
  <c r="AB270" i="16" s="1"/>
  <c r="AA269" i="16"/>
  <c r="AB269" i="16" s="1"/>
  <c r="AA268" i="16"/>
  <c r="AB268" i="16" s="1"/>
  <c r="AA267" i="16"/>
  <c r="AB267" i="16" s="1"/>
  <c r="AA266" i="16"/>
  <c r="AB266" i="16" s="1"/>
  <c r="AA265" i="16"/>
  <c r="AB265" i="16" s="1"/>
  <c r="AA264" i="16"/>
  <c r="AB264" i="16" s="1"/>
  <c r="AA263" i="16"/>
  <c r="AB263" i="16" s="1"/>
  <c r="AA262" i="16"/>
  <c r="AB262" i="16" s="1"/>
  <c r="AA261" i="16"/>
  <c r="AB261" i="16" s="1"/>
  <c r="AA260" i="16"/>
  <c r="AB260" i="16" s="1"/>
  <c r="AA259" i="16"/>
  <c r="AB259" i="16" s="1"/>
  <c r="AA258" i="16"/>
  <c r="AB258" i="16" s="1"/>
  <c r="AA257" i="16"/>
  <c r="AB257" i="16" s="1"/>
  <c r="AA256" i="16"/>
  <c r="AB256" i="16" s="1"/>
  <c r="AA255" i="16"/>
  <c r="AB255" i="16" s="1"/>
  <c r="AA254" i="16"/>
  <c r="AB254" i="16" s="1"/>
  <c r="AA253" i="16"/>
  <c r="AB253" i="16" s="1"/>
  <c r="AA252" i="16"/>
  <c r="AB252" i="16" s="1"/>
  <c r="AA251" i="16"/>
  <c r="AB251" i="16" s="1"/>
  <c r="AA250" i="16"/>
  <c r="AB250" i="16" s="1"/>
  <c r="AA249" i="16"/>
  <c r="AB249" i="16" s="1"/>
  <c r="AA248" i="16"/>
  <c r="AB248" i="16" s="1"/>
  <c r="AA247" i="16"/>
  <c r="AB247" i="16" s="1"/>
  <c r="AA246" i="16"/>
  <c r="AB246" i="16" s="1"/>
  <c r="AA245" i="16"/>
  <c r="AB245" i="16" s="1"/>
  <c r="AA244" i="16"/>
  <c r="AB244" i="16" s="1"/>
  <c r="AA243" i="16"/>
  <c r="AB243" i="16" s="1"/>
  <c r="AA242" i="16"/>
  <c r="AB242" i="16" s="1"/>
  <c r="AA241" i="16"/>
  <c r="AB241" i="16" s="1"/>
  <c r="AA240" i="16"/>
  <c r="AB240" i="16" s="1"/>
  <c r="AA239" i="16"/>
  <c r="AB239" i="16" s="1"/>
  <c r="AA238" i="16"/>
  <c r="AB238" i="16" s="1"/>
  <c r="AA237" i="16"/>
  <c r="AB237" i="16" s="1"/>
  <c r="AA236" i="16"/>
  <c r="AB236" i="16" s="1"/>
  <c r="AA235" i="16"/>
  <c r="AB235" i="16" s="1"/>
  <c r="AA234" i="16"/>
  <c r="AB234" i="16" s="1"/>
  <c r="AA233" i="16"/>
  <c r="AB233" i="16" s="1"/>
  <c r="AA232" i="16"/>
  <c r="AB232" i="16" s="1"/>
  <c r="AA231" i="16"/>
  <c r="AB231" i="16" s="1"/>
  <c r="AA230" i="16"/>
  <c r="AB230" i="16" s="1"/>
  <c r="AA229" i="16"/>
  <c r="AB229" i="16" s="1"/>
  <c r="AA228" i="16"/>
  <c r="AB228" i="16" s="1"/>
  <c r="AA227" i="16"/>
  <c r="AB227" i="16" s="1"/>
  <c r="AA226" i="16"/>
  <c r="AB226" i="16" s="1"/>
  <c r="AA225" i="16"/>
  <c r="AB225" i="16" s="1"/>
  <c r="AA224" i="16"/>
  <c r="AB224" i="16" s="1"/>
  <c r="AA223" i="16"/>
  <c r="AB223" i="16" s="1"/>
  <c r="AA222" i="16"/>
  <c r="AB222" i="16" s="1"/>
  <c r="AA221" i="16"/>
  <c r="AB221" i="16" s="1"/>
  <c r="AA220" i="16"/>
  <c r="AB220" i="16" s="1"/>
  <c r="AA219" i="16"/>
  <c r="AB219" i="16" s="1"/>
  <c r="AA218" i="16"/>
  <c r="AB218" i="16" s="1"/>
  <c r="AA217" i="16"/>
  <c r="AB217" i="16" s="1"/>
  <c r="AA216" i="16"/>
  <c r="AB216" i="16" s="1"/>
  <c r="AA215" i="16"/>
  <c r="AB215" i="16" s="1"/>
  <c r="AA214" i="16"/>
  <c r="AB214" i="16" s="1"/>
  <c r="AA213" i="16"/>
  <c r="AB213" i="16" s="1"/>
  <c r="AA212" i="16"/>
  <c r="AB212" i="16" s="1"/>
  <c r="AA211" i="16"/>
  <c r="AB211" i="16" s="1"/>
  <c r="AA210" i="16"/>
  <c r="AB210" i="16" s="1"/>
  <c r="AA209" i="16"/>
  <c r="AB209" i="16" s="1"/>
  <c r="AA208" i="16"/>
  <c r="AB208" i="16" s="1"/>
  <c r="AA207" i="16"/>
  <c r="AB207" i="16" s="1"/>
  <c r="AA206" i="16"/>
  <c r="AB206" i="16" s="1"/>
  <c r="AA205" i="16"/>
  <c r="AB205" i="16" s="1"/>
  <c r="AA204" i="16"/>
  <c r="AB204" i="16" s="1"/>
  <c r="AA203" i="16"/>
  <c r="AB203" i="16" s="1"/>
  <c r="AA202" i="16"/>
  <c r="AB202" i="16" s="1"/>
  <c r="AA201" i="16"/>
  <c r="AB201" i="16" s="1"/>
  <c r="AA200" i="16"/>
  <c r="AB200" i="16" s="1"/>
  <c r="AA199" i="16"/>
  <c r="AB199" i="16" s="1"/>
  <c r="AA198" i="16"/>
  <c r="AB198" i="16" s="1"/>
  <c r="AA197" i="16"/>
  <c r="AB197" i="16" s="1"/>
  <c r="AA196" i="16"/>
  <c r="AB196" i="16" s="1"/>
  <c r="AA195" i="16"/>
  <c r="AB195" i="16" s="1"/>
  <c r="AA194" i="16"/>
  <c r="AB194" i="16" s="1"/>
  <c r="AA193" i="16"/>
  <c r="AB193" i="16" s="1"/>
  <c r="AA192" i="16"/>
  <c r="AB192" i="16" s="1"/>
  <c r="AA191" i="16"/>
  <c r="AB191" i="16" s="1"/>
  <c r="AA190" i="16"/>
  <c r="AB190" i="16" s="1"/>
  <c r="AA189" i="16"/>
  <c r="AB189" i="16" s="1"/>
  <c r="AA188" i="16"/>
  <c r="AB188" i="16" s="1"/>
  <c r="AA187" i="16"/>
  <c r="AB187" i="16" s="1"/>
  <c r="AA186" i="16"/>
  <c r="AB186" i="16" s="1"/>
  <c r="AA185" i="16"/>
  <c r="AB185" i="16" s="1"/>
  <c r="AA184" i="16"/>
  <c r="AB184" i="16" s="1"/>
  <c r="AA183" i="16"/>
  <c r="AB183" i="16" s="1"/>
  <c r="AA182" i="16"/>
  <c r="AB182" i="16" s="1"/>
  <c r="AA181" i="16"/>
  <c r="AB181" i="16" s="1"/>
  <c r="AA180" i="16"/>
  <c r="AB180" i="16" s="1"/>
  <c r="AA179" i="16"/>
  <c r="AB179" i="16" s="1"/>
  <c r="AA178" i="16"/>
  <c r="AB178" i="16" s="1"/>
  <c r="AA177" i="16"/>
  <c r="AB177" i="16" s="1"/>
  <c r="AA176" i="16"/>
  <c r="AB176" i="16" s="1"/>
  <c r="AA175" i="16"/>
  <c r="AB175" i="16" s="1"/>
  <c r="AA174" i="16"/>
  <c r="AB174" i="16" s="1"/>
  <c r="AA173" i="16"/>
  <c r="AB173" i="16" s="1"/>
  <c r="AA172" i="16"/>
  <c r="AB172" i="16" s="1"/>
  <c r="AA171" i="16"/>
  <c r="AB171" i="16" s="1"/>
  <c r="AA170" i="16"/>
  <c r="AB170" i="16" s="1"/>
  <c r="AA169" i="16"/>
  <c r="AB169" i="16" s="1"/>
  <c r="AA168" i="16"/>
  <c r="AB168" i="16" s="1"/>
  <c r="AA167" i="16"/>
  <c r="AB167" i="16" s="1"/>
  <c r="AA166" i="16"/>
  <c r="AB166" i="16" s="1"/>
  <c r="AA165" i="16"/>
  <c r="AB165" i="16" s="1"/>
  <c r="AA164" i="16"/>
  <c r="AB164" i="16" s="1"/>
  <c r="AA163" i="16"/>
  <c r="AB163" i="16" s="1"/>
  <c r="AA162" i="16"/>
  <c r="AB162" i="16" s="1"/>
  <c r="AA161" i="16"/>
  <c r="AB161" i="16" s="1"/>
  <c r="AA160" i="16"/>
  <c r="AB160" i="16" s="1"/>
  <c r="AA159" i="16"/>
  <c r="AB159" i="16" s="1"/>
  <c r="AA158" i="16"/>
  <c r="AB158" i="16" s="1"/>
  <c r="AA157" i="16"/>
  <c r="AB157" i="16" s="1"/>
  <c r="AA156" i="16"/>
  <c r="AB156" i="16" s="1"/>
  <c r="AA155" i="16"/>
  <c r="AB155" i="16" s="1"/>
  <c r="AA154" i="16"/>
  <c r="AB154" i="16" s="1"/>
  <c r="AA153" i="16"/>
  <c r="AB153" i="16" s="1"/>
  <c r="AA152" i="16"/>
  <c r="AB152" i="16" s="1"/>
  <c r="AA151" i="16"/>
  <c r="AB151" i="16" s="1"/>
  <c r="AA150" i="16"/>
  <c r="AB150" i="16" s="1"/>
  <c r="AA149" i="16"/>
  <c r="AB149" i="16" s="1"/>
  <c r="AA148" i="16"/>
  <c r="AB148" i="16" s="1"/>
  <c r="AA147" i="16"/>
  <c r="AB147" i="16" s="1"/>
  <c r="AA146" i="16"/>
  <c r="AB146" i="16" s="1"/>
  <c r="AA145" i="16"/>
  <c r="AB145" i="16" s="1"/>
  <c r="AA144" i="16"/>
  <c r="AB144" i="16" s="1"/>
  <c r="AA143" i="16"/>
  <c r="AB143" i="16" s="1"/>
  <c r="AA142" i="16"/>
  <c r="AB142" i="16" s="1"/>
  <c r="AA141" i="16"/>
  <c r="AB141" i="16" s="1"/>
  <c r="AA140" i="16"/>
  <c r="AB140" i="16" s="1"/>
  <c r="AA139" i="16"/>
  <c r="AB139" i="16" s="1"/>
  <c r="AA138" i="16"/>
  <c r="AB138" i="16" s="1"/>
  <c r="AA137" i="16"/>
  <c r="AB137" i="16" s="1"/>
  <c r="AA136" i="16"/>
  <c r="AB136" i="16" s="1"/>
  <c r="AA135" i="16"/>
  <c r="AB135" i="16" s="1"/>
  <c r="AA134" i="16"/>
  <c r="AB134" i="16" s="1"/>
  <c r="AA133" i="16"/>
  <c r="AB133" i="16" s="1"/>
  <c r="AA132" i="16"/>
  <c r="AB132" i="16" s="1"/>
  <c r="AA131" i="16"/>
  <c r="AB131" i="16" s="1"/>
  <c r="AA130" i="16"/>
  <c r="AB130" i="16" s="1"/>
  <c r="AA129" i="16"/>
  <c r="AB129" i="16" s="1"/>
  <c r="AA128" i="16"/>
  <c r="AB128" i="16" s="1"/>
  <c r="AA127" i="16"/>
  <c r="AB127" i="16" s="1"/>
  <c r="AA126" i="16"/>
  <c r="AB126" i="16" s="1"/>
  <c r="AA125" i="16"/>
  <c r="AB125" i="16" s="1"/>
  <c r="AA124" i="16"/>
  <c r="AB124" i="16" s="1"/>
  <c r="AA123" i="16"/>
  <c r="AB123" i="16" s="1"/>
  <c r="AA122" i="16"/>
  <c r="AB122" i="16" s="1"/>
  <c r="AA121" i="16"/>
  <c r="AB121" i="16" s="1"/>
  <c r="AA120" i="16"/>
  <c r="AB120" i="16" s="1"/>
  <c r="AA119" i="16"/>
  <c r="AB119" i="16" s="1"/>
  <c r="AA118" i="16"/>
  <c r="AB118" i="16" s="1"/>
  <c r="AA117" i="16"/>
  <c r="AB117" i="16" s="1"/>
  <c r="AA116" i="16"/>
  <c r="AB116" i="16" s="1"/>
  <c r="AA115" i="16"/>
  <c r="AB115" i="16" s="1"/>
  <c r="AA114" i="16"/>
  <c r="AB114" i="16" s="1"/>
  <c r="AA113" i="16"/>
  <c r="AB113" i="16" s="1"/>
  <c r="AA112" i="16"/>
  <c r="AB112" i="16" s="1"/>
  <c r="AA111" i="16"/>
  <c r="AB111" i="16" s="1"/>
  <c r="AA110" i="16"/>
  <c r="AB110" i="16" s="1"/>
  <c r="AA109" i="16"/>
  <c r="AB109" i="16" s="1"/>
  <c r="AA108" i="16"/>
  <c r="AB108" i="16" s="1"/>
  <c r="AA107" i="16"/>
  <c r="AB107" i="16" s="1"/>
  <c r="AA106" i="16"/>
  <c r="AB106" i="16" s="1"/>
  <c r="AA105" i="16"/>
  <c r="AB105" i="16" s="1"/>
  <c r="AA104" i="16"/>
  <c r="AB104" i="16" s="1"/>
  <c r="AA103" i="16"/>
  <c r="AB103" i="16" s="1"/>
  <c r="AA102" i="16"/>
  <c r="AB102" i="16" s="1"/>
  <c r="AA101" i="16"/>
  <c r="AB101" i="16" s="1"/>
  <c r="AA100" i="16"/>
  <c r="AB100" i="16" s="1"/>
  <c r="AA99" i="16"/>
  <c r="AB99" i="16" s="1"/>
  <c r="AA98" i="16"/>
  <c r="AB98" i="16" s="1"/>
  <c r="AA97" i="16"/>
  <c r="AB97" i="16" s="1"/>
  <c r="AA96" i="16"/>
  <c r="AB96" i="16" s="1"/>
  <c r="AA95" i="16"/>
  <c r="AB95" i="16" s="1"/>
  <c r="AA94" i="16"/>
  <c r="AB94" i="16" s="1"/>
  <c r="AA93" i="16"/>
  <c r="AB93" i="16" s="1"/>
  <c r="AA92" i="16"/>
  <c r="AB92" i="16" s="1"/>
  <c r="AA91" i="16"/>
  <c r="AB91" i="16" s="1"/>
  <c r="AA90" i="16"/>
  <c r="AB90" i="16" s="1"/>
  <c r="AA89" i="16"/>
  <c r="AB89" i="16" s="1"/>
  <c r="AA88" i="16"/>
  <c r="AB88" i="16" s="1"/>
  <c r="AA87" i="16"/>
  <c r="AB87" i="16" s="1"/>
  <c r="AA86" i="16"/>
  <c r="AB86" i="16" s="1"/>
  <c r="AA85" i="16"/>
  <c r="AB85" i="16" s="1"/>
  <c r="AA84" i="16"/>
  <c r="AB84" i="16" s="1"/>
  <c r="AA83" i="16"/>
  <c r="AB83" i="16" s="1"/>
  <c r="AA82" i="16"/>
  <c r="AB82" i="16" s="1"/>
  <c r="AA81" i="16"/>
  <c r="AB81" i="16" s="1"/>
  <c r="AA80" i="16"/>
  <c r="AB80" i="16" s="1"/>
  <c r="AA79" i="16"/>
  <c r="AB79" i="16" s="1"/>
  <c r="AA78" i="16"/>
  <c r="AB78" i="16" s="1"/>
  <c r="AA77" i="16"/>
  <c r="AB77" i="16" s="1"/>
  <c r="AA76" i="16"/>
  <c r="AB76" i="16" s="1"/>
  <c r="AA75" i="16"/>
  <c r="AB75" i="16" s="1"/>
  <c r="AA74" i="16"/>
  <c r="AB74" i="16" s="1"/>
  <c r="AA73" i="16"/>
  <c r="AB73" i="16" s="1"/>
  <c r="AA72" i="16"/>
  <c r="AB72" i="16" s="1"/>
  <c r="AA71" i="16"/>
  <c r="AB71" i="16" s="1"/>
  <c r="AA70" i="16"/>
  <c r="AB70" i="16" s="1"/>
  <c r="AA69" i="16"/>
  <c r="AB69" i="16" s="1"/>
  <c r="AA68" i="16"/>
  <c r="AB68" i="16" s="1"/>
  <c r="AA67" i="16"/>
  <c r="AB67" i="16" s="1"/>
  <c r="AA66" i="16"/>
  <c r="AB66" i="16" s="1"/>
  <c r="AA65" i="16"/>
  <c r="AB65" i="16" s="1"/>
  <c r="AA64" i="16"/>
  <c r="AB64" i="16" s="1"/>
  <c r="AA63" i="16"/>
  <c r="AB63" i="16" s="1"/>
  <c r="AA62" i="16"/>
  <c r="AB62" i="16" s="1"/>
  <c r="AA61" i="16"/>
  <c r="AB61" i="16" s="1"/>
  <c r="AA60" i="16"/>
  <c r="AB60" i="16" s="1"/>
  <c r="AA59" i="16"/>
  <c r="AB59" i="16" s="1"/>
  <c r="AA58" i="16"/>
  <c r="AB58" i="16" s="1"/>
  <c r="AA57" i="16"/>
  <c r="AB57" i="16" s="1"/>
  <c r="AA56" i="16"/>
  <c r="AB56" i="16" s="1"/>
  <c r="AA55" i="16"/>
  <c r="AB55" i="16" s="1"/>
  <c r="AA54" i="16"/>
  <c r="AB54" i="16" s="1"/>
  <c r="AA53" i="16"/>
  <c r="AB53" i="16" s="1"/>
  <c r="AA52" i="16"/>
  <c r="AB52" i="16" s="1"/>
  <c r="AA51" i="16"/>
  <c r="AB51" i="16" s="1"/>
  <c r="AA50" i="16"/>
  <c r="AB50" i="16" s="1"/>
  <c r="AA49" i="16"/>
  <c r="AB49" i="16" s="1"/>
  <c r="AA48" i="16"/>
  <c r="AB48" i="16" s="1"/>
  <c r="AA47" i="16"/>
  <c r="AB47" i="16" s="1"/>
  <c r="AA46" i="16"/>
  <c r="AB46" i="16" s="1"/>
  <c r="AA45" i="16"/>
  <c r="AB45" i="16" s="1"/>
  <c r="AA44" i="16"/>
  <c r="AB44" i="16" s="1"/>
  <c r="AA43" i="16"/>
  <c r="AB43" i="16" s="1"/>
  <c r="AA42" i="16"/>
  <c r="AB42" i="16" s="1"/>
  <c r="AA41" i="16"/>
  <c r="AB41" i="16" s="1"/>
  <c r="AA40" i="16"/>
  <c r="AB40" i="16" s="1"/>
  <c r="AA39" i="16"/>
  <c r="AB39" i="16" s="1"/>
  <c r="AA38" i="16"/>
  <c r="AB38" i="16" s="1"/>
  <c r="AA37" i="16"/>
  <c r="AB37" i="16" s="1"/>
  <c r="AA36" i="16"/>
  <c r="AB36" i="16" s="1"/>
  <c r="AA35" i="16"/>
  <c r="AB35" i="16" s="1"/>
  <c r="AA34" i="16"/>
  <c r="AB34" i="16" s="1"/>
  <c r="AA33" i="16"/>
  <c r="AB33" i="16" s="1"/>
  <c r="AA32" i="16"/>
  <c r="AB32" i="16" s="1"/>
  <c r="AA31" i="16"/>
  <c r="AB31" i="16" s="1"/>
  <c r="AA30" i="16"/>
  <c r="AB30" i="16" s="1"/>
  <c r="AA29" i="16"/>
  <c r="AB29" i="16" s="1"/>
  <c r="AA28" i="16"/>
  <c r="AB28" i="16" s="1"/>
  <c r="AA27" i="16"/>
  <c r="AB27" i="16" s="1"/>
  <c r="AA26" i="16"/>
  <c r="AB26" i="16" s="1"/>
  <c r="AA25" i="16"/>
  <c r="AB25" i="16" s="1"/>
  <c r="AA24" i="16"/>
  <c r="AB24" i="16" s="1"/>
  <c r="AA23" i="16"/>
  <c r="AB23" i="16" s="1"/>
  <c r="AA22" i="16"/>
  <c r="AB22" i="16" s="1"/>
  <c r="AA21" i="16"/>
  <c r="AB21" i="16" s="1"/>
  <c r="AA20" i="16"/>
  <c r="AB20" i="16" s="1"/>
  <c r="AA19" i="16"/>
  <c r="AB19" i="16" s="1"/>
  <c r="AA18" i="16"/>
  <c r="AB18" i="16" s="1"/>
  <c r="AA17" i="16"/>
  <c r="AB17" i="16" s="1"/>
  <c r="AA16" i="16"/>
  <c r="AB16" i="16" s="1"/>
  <c r="AA15" i="16"/>
  <c r="AB15" i="16" s="1"/>
  <c r="AA14" i="16"/>
  <c r="AB14" i="16" s="1"/>
  <c r="AA13" i="16"/>
  <c r="AB13" i="16" s="1"/>
  <c r="AA174" i="15"/>
  <c r="AB174" i="15" s="1"/>
  <c r="AA173" i="15"/>
  <c r="AB173" i="15" s="1"/>
  <c r="AA172" i="15"/>
  <c r="AB172" i="15" s="1"/>
  <c r="AA171" i="15"/>
  <c r="AB171" i="15" s="1"/>
  <c r="AA170" i="15"/>
  <c r="AB170" i="15" s="1"/>
  <c r="AA169" i="15"/>
  <c r="AB169" i="15" s="1"/>
  <c r="AA168" i="15"/>
  <c r="AB168" i="15" s="1"/>
  <c r="AA167" i="15"/>
  <c r="AB167" i="15" s="1"/>
  <c r="AA166" i="15"/>
  <c r="AB166" i="15" s="1"/>
  <c r="AA165" i="15"/>
  <c r="AB165" i="15" s="1"/>
  <c r="AA164" i="15"/>
  <c r="AB164" i="15" s="1"/>
  <c r="AA163" i="15"/>
  <c r="AB163" i="15" s="1"/>
  <c r="AA162" i="15"/>
  <c r="AB162" i="15" s="1"/>
  <c r="AA161" i="15"/>
  <c r="AB161" i="15" s="1"/>
  <c r="AA160" i="15"/>
  <c r="AB160" i="15" s="1"/>
  <c r="AA159" i="15"/>
  <c r="AB159" i="15" s="1"/>
  <c r="AA158" i="15"/>
  <c r="AB158" i="15" s="1"/>
  <c r="AA157" i="15"/>
  <c r="AB157" i="15" s="1"/>
  <c r="AA156" i="15"/>
  <c r="AB156" i="15" s="1"/>
  <c r="AA155" i="15"/>
  <c r="AB155" i="15" s="1"/>
  <c r="AA154" i="15"/>
  <c r="AB154" i="15" s="1"/>
  <c r="AA153" i="15"/>
  <c r="AB153" i="15" s="1"/>
  <c r="AA152" i="15"/>
  <c r="AB152" i="15" s="1"/>
  <c r="AA151" i="15"/>
  <c r="AB151" i="15" s="1"/>
  <c r="AA150" i="15"/>
  <c r="AB150" i="15" s="1"/>
  <c r="AA149" i="15"/>
  <c r="AB149" i="15" s="1"/>
  <c r="AA148" i="15"/>
  <c r="AB148" i="15" s="1"/>
  <c r="AA147" i="15"/>
  <c r="AB147" i="15" s="1"/>
  <c r="AA146" i="15"/>
  <c r="AB146" i="15" s="1"/>
  <c r="AA145" i="15"/>
  <c r="AB145" i="15" s="1"/>
  <c r="AA144" i="15"/>
  <c r="AB144" i="15" s="1"/>
  <c r="AA143" i="15"/>
  <c r="AB143" i="15" s="1"/>
  <c r="AA142" i="15"/>
  <c r="AB142" i="15" s="1"/>
  <c r="AA141" i="15"/>
  <c r="AB141" i="15" s="1"/>
  <c r="AA140" i="15"/>
  <c r="AB140" i="15" s="1"/>
  <c r="AA139" i="15"/>
  <c r="AB139" i="15" s="1"/>
  <c r="AA138" i="15"/>
  <c r="AB138" i="15" s="1"/>
  <c r="AA137" i="15"/>
  <c r="AB137" i="15" s="1"/>
  <c r="AA136" i="15"/>
  <c r="AB136" i="15" s="1"/>
  <c r="AA135" i="15"/>
  <c r="AB135" i="15" s="1"/>
  <c r="AA134" i="15"/>
  <c r="AB134" i="15" s="1"/>
  <c r="AA133" i="15"/>
  <c r="AB133" i="15" s="1"/>
  <c r="AA132" i="15"/>
  <c r="AB132" i="15" s="1"/>
  <c r="AA131" i="15"/>
  <c r="AB131" i="15" s="1"/>
  <c r="AA130" i="15"/>
  <c r="AB130" i="15" s="1"/>
  <c r="AA129" i="15"/>
  <c r="AB129" i="15" s="1"/>
  <c r="AA128" i="15"/>
  <c r="AB128" i="15" s="1"/>
  <c r="AA127" i="15"/>
  <c r="AB127" i="15" s="1"/>
  <c r="AA126" i="15"/>
  <c r="AB126" i="15" s="1"/>
  <c r="AA125" i="15"/>
  <c r="AB125" i="15" s="1"/>
  <c r="AA124" i="15"/>
  <c r="AB124" i="15" s="1"/>
  <c r="AA123" i="15"/>
  <c r="AB123" i="15" s="1"/>
  <c r="AA122" i="15"/>
  <c r="AB122" i="15" s="1"/>
  <c r="AA121" i="15"/>
  <c r="AB121" i="15" s="1"/>
  <c r="AA120" i="15"/>
  <c r="AB120" i="15" s="1"/>
  <c r="AA119" i="15"/>
  <c r="AB119" i="15" s="1"/>
  <c r="AA118" i="15"/>
  <c r="AB118" i="15" s="1"/>
  <c r="AA117" i="15"/>
  <c r="AB117" i="15" s="1"/>
  <c r="AA116" i="15"/>
  <c r="AB116" i="15" s="1"/>
  <c r="AA115" i="15"/>
  <c r="AB115" i="15" s="1"/>
  <c r="AA114" i="15"/>
  <c r="AB114" i="15" s="1"/>
  <c r="AA113" i="15"/>
  <c r="AB113" i="15" s="1"/>
  <c r="AA112" i="15"/>
  <c r="AB112" i="15" s="1"/>
  <c r="AA111" i="15"/>
  <c r="AB111" i="15" s="1"/>
  <c r="AA110" i="15"/>
  <c r="AB110" i="15" s="1"/>
  <c r="AA109" i="15"/>
  <c r="AB109" i="15" s="1"/>
  <c r="AA108" i="15"/>
  <c r="AB108" i="15" s="1"/>
  <c r="AA107" i="15"/>
  <c r="AB107" i="15" s="1"/>
  <c r="AA106" i="15"/>
  <c r="AB106" i="15" s="1"/>
  <c r="AA105" i="15"/>
  <c r="AB105" i="15" s="1"/>
  <c r="AA104" i="15"/>
  <c r="AB104" i="15" s="1"/>
  <c r="AA103" i="15"/>
  <c r="AB103" i="15" s="1"/>
  <c r="AA102" i="15"/>
  <c r="AB102" i="15" s="1"/>
  <c r="AA101" i="15"/>
  <c r="AB101" i="15" s="1"/>
  <c r="AA100" i="15"/>
  <c r="AB100" i="15" s="1"/>
  <c r="AA99" i="15"/>
  <c r="AB99" i="15" s="1"/>
  <c r="AA98" i="15"/>
  <c r="AB98" i="15" s="1"/>
  <c r="AA97" i="15"/>
  <c r="AB97" i="15" s="1"/>
  <c r="AA96" i="15"/>
  <c r="AB96" i="15" s="1"/>
  <c r="AA95" i="15"/>
  <c r="AB95" i="15" s="1"/>
  <c r="AA94" i="15"/>
  <c r="AB94" i="15" s="1"/>
  <c r="AA93" i="15"/>
  <c r="AB93" i="15" s="1"/>
  <c r="AA92" i="15"/>
  <c r="AB92" i="15" s="1"/>
  <c r="AA91" i="15"/>
  <c r="AB91" i="15" s="1"/>
  <c r="AA90" i="15"/>
  <c r="AB90" i="15" s="1"/>
  <c r="AA89" i="15"/>
  <c r="AB89" i="15" s="1"/>
  <c r="AA88" i="15"/>
  <c r="AB88" i="15" s="1"/>
  <c r="AA87" i="15"/>
  <c r="AB87" i="15" s="1"/>
  <c r="AA86" i="15"/>
  <c r="AB86" i="15" s="1"/>
  <c r="AA85" i="15"/>
  <c r="AB85" i="15" s="1"/>
  <c r="AA84" i="15"/>
  <c r="AB84" i="15" s="1"/>
  <c r="AA83" i="15"/>
  <c r="AB83" i="15" s="1"/>
  <c r="AA82" i="15"/>
  <c r="AB82" i="15" s="1"/>
  <c r="AA81" i="15"/>
  <c r="AB81" i="15" s="1"/>
  <c r="AA80" i="15"/>
  <c r="AB80" i="15" s="1"/>
  <c r="AA79" i="15"/>
  <c r="AB79" i="15" s="1"/>
  <c r="AA78" i="15"/>
  <c r="AB78" i="15" s="1"/>
  <c r="AA77" i="15"/>
  <c r="AB77" i="15" s="1"/>
  <c r="AA76" i="15"/>
  <c r="AB76" i="15" s="1"/>
  <c r="AA75" i="15"/>
  <c r="AB75" i="15" s="1"/>
  <c r="AA74" i="15"/>
  <c r="AB74" i="15" s="1"/>
  <c r="AA73" i="15"/>
  <c r="AB73" i="15" s="1"/>
  <c r="AA72" i="15"/>
  <c r="AB72" i="15" s="1"/>
  <c r="AA71" i="15"/>
  <c r="AB71" i="15" s="1"/>
  <c r="AA70" i="15"/>
  <c r="AB70" i="15" s="1"/>
  <c r="AA69" i="15"/>
  <c r="AB69" i="15" s="1"/>
  <c r="AA68" i="15"/>
  <c r="AB68" i="15" s="1"/>
  <c r="AA67" i="15"/>
  <c r="AB67" i="15" s="1"/>
  <c r="AA66" i="15"/>
  <c r="AB66" i="15" s="1"/>
  <c r="AA65" i="15"/>
  <c r="AB65" i="15" s="1"/>
  <c r="AA64" i="15"/>
  <c r="AB64" i="15" s="1"/>
  <c r="AA63" i="15"/>
  <c r="AB63" i="15" s="1"/>
  <c r="AA62" i="15"/>
  <c r="AB62" i="15" s="1"/>
  <c r="AA61" i="15"/>
  <c r="AB61" i="15" s="1"/>
  <c r="AA60" i="15"/>
  <c r="AB60" i="15" s="1"/>
  <c r="AA59" i="15"/>
  <c r="AB59" i="15" s="1"/>
  <c r="AA58" i="15"/>
  <c r="AB58" i="15" s="1"/>
  <c r="AA57" i="15"/>
  <c r="AB57" i="15" s="1"/>
  <c r="AA56" i="15"/>
  <c r="AB56" i="15" s="1"/>
  <c r="AA55" i="15"/>
  <c r="AB55" i="15" s="1"/>
  <c r="AA54" i="15"/>
  <c r="AB54" i="15" s="1"/>
  <c r="AA53" i="15"/>
  <c r="AB53" i="15" s="1"/>
  <c r="AA52" i="15"/>
  <c r="AB52" i="15" s="1"/>
  <c r="AA51" i="15"/>
  <c r="AB51" i="15" s="1"/>
  <c r="AA50" i="15"/>
  <c r="AB50" i="15" s="1"/>
  <c r="AA49" i="15"/>
  <c r="AB49" i="15" s="1"/>
  <c r="AA48" i="15"/>
  <c r="AB48" i="15" s="1"/>
  <c r="AA47" i="15"/>
  <c r="AB47" i="15" s="1"/>
  <c r="AA46" i="15"/>
  <c r="AB46" i="15" s="1"/>
  <c r="AA45" i="15"/>
  <c r="AB45" i="15" s="1"/>
  <c r="AA44" i="15"/>
  <c r="AB44" i="15" s="1"/>
  <c r="AA43" i="15"/>
  <c r="AB43" i="15" s="1"/>
  <c r="AA42" i="15"/>
  <c r="AB42" i="15" s="1"/>
  <c r="AA41" i="15"/>
  <c r="AB41" i="15" s="1"/>
  <c r="AA40" i="15"/>
  <c r="AB40" i="15" s="1"/>
  <c r="AA39" i="15"/>
  <c r="AB39" i="15" s="1"/>
  <c r="AA38" i="15"/>
  <c r="AB38" i="15" s="1"/>
  <c r="AA37" i="15"/>
  <c r="AB37" i="15" s="1"/>
  <c r="AA36" i="15"/>
  <c r="AB36" i="15" s="1"/>
  <c r="AA35" i="15"/>
  <c r="AB35" i="15" s="1"/>
  <c r="AA34" i="15"/>
  <c r="AB34" i="15" s="1"/>
  <c r="AA33" i="15"/>
  <c r="AB33" i="15" s="1"/>
  <c r="AA32" i="15"/>
  <c r="AB32" i="15" s="1"/>
  <c r="AA31" i="15"/>
  <c r="AB31" i="15" s="1"/>
  <c r="AA30" i="15"/>
  <c r="AB30" i="15" s="1"/>
  <c r="AA29" i="15"/>
  <c r="AB29" i="15" s="1"/>
  <c r="AA28" i="15"/>
  <c r="AB28" i="15" s="1"/>
  <c r="AA27" i="15"/>
  <c r="AB27" i="15" s="1"/>
  <c r="AA26" i="15"/>
  <c r="AB26" i="15" s="1"/>
  <c r="AA25" i="15"/>
  <c r="AB25" i="15" s="1"/>
  <c r="AA24" i="15"/>
  <c r="AB24" i="15" s="1"/>
  <c r="AA23" i="15"/>
  <c r="AB23" i="15" s="1"/>
  <c r="AA22" i="15"/>
  <c r="AB22" i="15" s="1"/>
  <c r="AA21" i="15"/>
  <c r="AB21" i="15" s="1"/>
  <c r="AA20" i="15"/>
  <c r="AB20" i="15" s="1"/>
  <c r="AA19" i="15"/>
  <c r="AB19" i="15" s="1"/>
  <c r="AA18" i="15"/>
  <c r="AB18" i="15" s="1"/>
  <c r="AA17" i="15"/>
  <c r="AB17" i="15" s="1"/>
  <c r="AA16" i="15"/>
  <c r="AB16" i="15" s="1"/>
  <c r="AA15" i="15"/>
  <c r="AB15" i="15" s="1"/>
  <c r="AA14" i="15"/>
  <c r="AB14" i="15" s="1"/>
  <c r="AA13" i="15"/>
  <c r="AB13" i="15" s="1"/>
  <c r="AA351" i="14"/>
  <c r="AB351" i="14" s="1"/>
  <c r="AA350" i="14"/>
  <c r="AB350" i="14" s="1"/>
  <c r="AA349" i="14"/>
  <c r="AB349" i="14" s="1"/>
  <c r="AA348" i="14"/>
  <c r="AB348" i="14" s="1"/>
  <c r="AA347" i="14"/>
  <c r="AB347" i="14" s="1"/>
  <c r="AA346" i="14"/>
  <c r="AB346" i="14" s="1"/>
  <c r="AA345" i="14"/>
  <c r="AB345" i="14" s="1"/>
  <c r="AA344" i="14"/>
  <c r="AB344" i="14" s="1"/>
  <c r="AA343" i="14"/>
  <c r="AB343" i="14" s="1"/>
  <c r="AA342" i="14"/>
  <c r="AB342" i="14" s="1"/>
  <c r="AA341" i="14"/>
  <c r="AB341" i="14" s="1"/>
  <c r="AA340" i="14"/>
  <c r="AB340" i="14" s="1"/>
  <c r="AA339" i="14"/>
  <c r="AB339" i="14" s="1"/>
  <c r="AA338" i="14"/>
  <c r="AB338" i="14" s="1"/>
  <c r="AA337" i="14"/>
  <c r="AB337" i="14" s="1"/>
  <c r="AA336" i="14"/>
  <c r="AB336" i="14" s="1"/>
  <c r="AA335" i="14"/>
  <c r="AB335" i="14" s="1"/>
  <c r="AA334" i="14"/>
  <c r="AB334" i="14" s="1"/>
  <c r="AA333" i="14"/>
  <c r="AB333" i="14" s="1"/>
  <c r="AA332" i="14"/>
  <c r="AB332" i="14" s="1"/>
  <c r="AA331" i="14"/>
  <c r="AB331" i="14" s="1"/>
  <c r="AA330" i="14"/>
  <c r="AB330" i="14" s="1"/>
  <c r="AA329" i="14"/>
  <c r="AB329" i="14" s="1"/>
  <c r="AA328" i="14"/>
  <c r="AB328" i="14" s="1"/>
  <c r="AA327" i="14"/>
  <c r="AB327" i="14" s="1"/>
  <c r="AA326" i="14"/>
  <c r="AB326" i="14" s="1"/>
  <c r="AA325" i="14"/>
  <c r="AB325" i="14" s="1"/>
  <c r="AA324" i="14"/>
  <c r="AB324" i="14" s="1"/>
  <c r="AA323" i="14"/>
  <c r="AB323" i="14" s="1"/>
  <c r="AA322" i="14"/>
  <c r="AB322" i="14" s="1"/>
  <c r="AA321" i="14"/>
  <c r="AB321" i="14" s="1"/>
  <c r="AA320" i="14"/>
  <c r="AB320" i="14" s="1"/>
  <c r="AA319" i="14"/>
  <c r="AB319" i="14" s="1"/>
  <c r="AA318" i="14"/>
  <c r="AB318" i="14" s="1"/>
  <c r="AA317" i="14"/>
  <c r="AB317" i="14" s="1"/>
  <c r="AA316" i="14"/>
  <c r="AB316" i="14" s="1"/>
  <c r="AA315" i="14"/>
  <c r="AB315" i="14" s="1"/>
  <c r="AA314" i="14"/>
  <c r="AB314" i="14" s="1"/>
  <c r="AA313" i="14"/>
  <c r="AB313" i="14" s="1"/>
  <c r="AA312" i="14"/>
  <c r="AB312" i="14" s="1"/>
  <c r="AA311" i="14"/>
  <c r="AB311" i="14" s="1"/>
  <c r="AA310" i="14"/>
  <c r="AB310" i="14" s="1"/>
  <c r="AA309" i="14"/>
  <c r="AB309" i="14" s="1"/>
  <c r="AA308" i="14"/>
  <c r="AB308" i="14" s="1"/>
  <c r="AA307" i="14"/>
  <c r="AB307" i="14" s="1"/>
  <c r="AA306" i="14"/>
  <c r="AB306" i="14" s="1"/>
  <c r="AA305" i="14"/>
  <c r="AB305" i="14" s="1"/>
  <c r="AA304" i="14"/>
  <c r="AB304" i="14" s="1"/>
  <c r="AA303" i="14"/>
  <c r="AB303" i="14" s="1"/>
  <c r="AA302" i="14"/>
  <c r="AB302" i="14" s="1"/>
  <c r="AA301" i="14"/>
  <c r="AB301" i="14" s="1"/>
  <c r="AA300" i="14"/>
  <c r="AB300" i="14" s="1"/>
  <c r="AA299" i="14"/>
  <c r="AB299" i="14" s="1"/>
  <c r="AA298" i="14"/>
  <c r="AB298" i="14" s="1"/>
  <c r="AA297" i="14"/>
  <c r="AB297" i="14" s="1"/>
  <c r="AA296" i="14"/>
  <c r="AB296" i="14" s="1"/>
  <c r="AA295" i="14"/>
  <c r="AB295" i="14" s="1"/>
  <c r="AA294" i="14"/>
  <c r="AB294" i="14" s="1"/>
  <c r="AA293" i="14"/>
  <c r="AB293" i="14" s="1"/>
  <c r="AA292" i="14"/>
  <c r="AB292" i="14" s="1"/>
  <c r="AA291" i="14"/>
  <c r="AB291" i="14" s="1"/>
  <c r="AA290" i="14"/>
  <c r="AB290" i="14" s="1"/>
  <c r="AA289" i="14"/>
  <c r="AB289" i="14" s="1"/>
  <c r="AA288" i="14"/>
  <c r="AB288" i="14" s="1"/>
  <c r="AA287" i="14"/>
  <c r="AB287" i="14" s="1"/>
  <c r="AA286" i="14"/>
  <c r="AB286" i="14" s="1"/>
  <c r="AA285" i="14"/>
  <c r="AB285" i="14" s="1"/>
  <c r="AA284" i="14"/>
  <c r="AB284" i="14" s="1"/>
  <c r="AA283" i="14"/>
  <c r="AB283" i="14" s="1"/>
  <c r="AA282" i="14"/>
  <c r="AB282" i="14" s="1"/>
  <c r="AA281" i="14"/>
  <c r="AB281" i="14" s="1"/>
  <c r="AA280" i="14"/>
  <c r="AB280" i="14" s="1"/>
  <c r="AA279" i="14"/>
  <c r="AB279" i="14" s="1"/>
  <c r="AA278" i="14"/>
  <c r="AB278" i="14" s="1"/>
  <c r="AA277" i="14"/>
  <c r="AB277" i="14" s="1"/>
  <c r="AA276" i="14"/>
  <c r="AB276" i="14" s="1"/>
  <c r="AA275" i="14"/>
  <c r="AB275" i="14" s="1"/>
  <c r="AA274" i="14"/>
  <c r="AB274" i="14" s="1"/>
  <c r="AA273" i="14"/>
  <c r="AB273" i="14" s="1"/>
  <c r="AA272" i="14"/>
  <c r="AB272" i="14" s="1"/>
  <c r="AA271" i="14"/>
  <c r="AB271" i="14" s="1"/>
  <c r="AA270" i="14"/>
  <c r="AB270" i="14" s="1"/>
  <c r="AA269" i="14"/>
  <c r="AB269" i="14" s="1"/>
  <c r="AA268" i="14"/>
  <c r="AB268" i="14" s="1"/>
  <c r="AA267" i="14"/>
  <c r="AB267" i="14" s="1"/>
  <c r="AA266" i="14"/>
  <c r="AB266" i="14" s="1"/>
  <c r="AA265" i="14"/>
  <c r="AB265" i="14" s="1"/>
  <c r="AA264" i="14"/>
  <c r="AB264" i="14" s="1"/>
  <c r="AA263" i="14"/>
  <c r="AB263" i="14" s="1"/>
  <c r="AA262" i="14"/>
  <c r="AB262" i="14" s="1"/>
  <c r="AA261" i="14"/>
  <c r="AB261" i="14" s="1"/>
  <c r="AA260" i="14"/>
  <c r="AB260" i="14" s="1"/>
  <c r="AA259" i="14"/>
  <c r="AB259" i="14" s="1"/>
  <c r="AA258" i="14"/>
  <c r="AB258" i="14" s="1"/>
  <c r="AA257" i="14"/>
  <c r="AB257" i="14" s="1"/>
  <c r="AA256" i="14"/>
  <c r="AB256" i="14" s="1"/>
  <c r="AA255" i="14"/>
  <c r="AB255" i="14" s="1"/>
  <c r="AA254" i="14"/>
  <c r="AB254" i="14" s="1"/>
  <c r="AA253" i="14"/>
  <c r="AB253" i="14" s="1"/>
  <c r="AA252" i="14"/>
  <c r="AB252" i="14" s="1"/>
  <c r="AA251" i="14"/>
  <c r="AB251" i="14" s="1"/>
  <c r="AA250" i="14"/>
  <c r="AB250" i="14" s="1"/>
  <c r="AA249" i="14"/>
  <c r="AB249" i="14" s="1"/>
  <c r="AA248" i="14"/>
  <c r="AB248" i="14" s="1"/>
  <c r="AA247" i="14"/>
  <c r="AB247" i="14" s="1"/>
  <c r="AA246" i="14"/>
  <c r="AB246" i="14" s="1"/>
  <c r="AA245" i="14"/>
  <c r="AB245" i="14" s="1"/>
  <c r="AA244" i="14"/>
  <c r="AB244" i="14" s="1"/>
  <c r="AA243" i="14"/>
  <c r="AB243" i="14" s="1"/>
  <c r="AA242" i="14"/>
  <c r="AB242" i="14" s="1"/>
  <c r="AA241" i="14"/>
  <c r="AB241" i="14" s="1"/>
  <c r="AA240" i="14"/>
  <c r="AB240" i="14" s="1"/>
  <c r="AA239" i="14"/>
  <c r="AB239" i="14" s="1"/>
  <c r="AA238" i="14"/>
  <c r="AB238" i="14" s="1"/>
  <c r="AA237" i="14"/>
  <c r="AB237" i="14" s="1"/>
  <c r="AA236" i="14"/>
  <c r="AB236" i="14" s="1"/>
  <c r="AA235" i="14"/>
  <c r="AB235" i="14" s="1"/>
  <c r="AA234" i="14"/>
  <c r="AB234" i="14" s="1"/>
  <c r="AA233" i="14"/>
  <c r="AB233" i="14" s="1"/>
  <c r="AA232" i="14"/>
  <c r="AB232" i="14" s="1"/>
  <c r="AA231" i="14"/>
  <c r="AB231" i="14" s="1"/>
  <c r="AA230" i="14"/>
  <c r="AB230" i="14" s="1"/>
  <c r="AA229" i="14"/>
  <c r="AB229" i="14" s="1"/>
  <c r="AA228" i="14"/>
  <c r="AB228" i="14" s="1"/>
  <c r="AA227" i="14"/>
  <c r="AB227" i="14" s="1"/>
  <c r="AA226" i="14"/>
  <c r="AB226" i="14" s="1"/>
  <c r="AA225" i="14"/>
  <c r="AB225" i="14" s="1"/>
  <c r="AA224" i="14"/>
  <c r="AB224" i="14" s="1"/>
  <c r="AA223" i="14"/>
  <c r="AB223" i="14" s="1"/>
  <c r="AA222" i="14"/>
  <c r="AB222" i="14" s="1"/>
  <c r="AA221" i="14"/>
  <c r="AB221" i="14" s="1"/>
  <c r="AA220" i="14"/>
  <c r="AB220" i="14" s="1"/>
  <c r="AA219" i="14"/>
  <c r="AB219" i="14" s="1"/>
  <c r="AA218" i="14"/>
  <c r="AB218" i="14" s="1"/>
  <c r="AA217" i="14"/>
  <c r="AB217" i="14" s="1"/>
  <c r="AA216" i="14"/>
  <c r="AB216" i="14" s="1"/>
  <c r="AA215" i="14"/>
  <c r="AB215" i="14" s="1"/>
  <c r="AA214" i="14"/>
  <c r="AB214" i="14" s="1"/>
  <c r="AA213" i="14"/>
  <c r="AB213" i="14" s="1"/>
  <c r="AA212" i="14"/>
  <c r="AB212" i="14" s="1"/>
  <c r="AA211" i="14"/>
  <c r="AB211" i="14" s="1"/>
  <c r="AA210" i="14"/>
  <c r="AB210" i="14" s="1"/>
  <c r="AA209" i="14"/>
  <c r="AB209" i="14" s="1"/>
  <c r="AA208" i="14"/>
  <c r="AB208" i="14" s="1"/>
  <c r="AA207" i="14"/>
  <c r="AB207" i="14" s="1"/>
  <c r="AA206" i="14"/>
  <c r="AB206" i="14" s="1"/>
  <c r="AA205" i="14"/>
  <c r="AB205" i="14" s="1"/>
  <c r="AA204" i="14"/>
  <c r="AB204" i="14" s="1"/>
  <c r="AA203" i="14"/>
  <c r="AB203" i="14" s="1"/>
  <c r="AA202" i="14"/>
  <c r="AB202" i="14" s="1"/>
  <c r="AA201" i="14"/>
  <c r="AB201" i="14" s="1"/>
  <c r="AA200" i="14"/>
  <c r="AB200" i="14" s="1"/>
  <c r="AA199" i="14"/>
  <c r="AB199" i="14" s="1"/>
  <c r="AA198" i="14"/>
  <c r="AB198" i="14" s="1"/>
  <c r="AA197" i="14"/>
  <c r="AB197" i="14" s="1"/>
  <c r="AA196" i="14"/>
  <c r="AB196" i="14" s="1"/>
  <c r="AA195" i="14"/>
  <c r="AB195" i="14" s="1"/>
  <c r="AA194" i="14"/>
  <c r="AB194" i="14" s="1"/>
  <c r="AA193" i="14"/>
  <c r="AB193" i="14" s="1"/>
  <c r="AA192" i="14"/>
  <c r="AB192" i="14" s="1"/>
  <c r="AA191" i="14"/>
  <c r="AB191" i="14" s="1"/>
  <c r="AA190" i="14"/>
  <c r="AB190" i="14" s="1"/>
  <c r="AA189" i="14"/>
  <c r="AB189" i="14" s="1"/>
  <c r="AA188" i="14"/>
  <c r="AB188" i="14" s="1"/>
  <c r="AA187" i="14"/>
  <c r="AB187" i="14" s="1"/>
  <c r="AA186" i="14"/>
  <c r="AB186" i="14" s="1"/>
  <c r="AA185" i="14"/>
  <c r="AB185" i="14" s="1"/>
  <c r="AA184" i="14"/>
  <c r="AB184" i="14" s="1"/>
  <c r="AA183" i="14"/>
  <c r="AB183" i="14" s="1"/>
  <c r="AA182" i="14"/>
  <c r="AB182" i="14" s="1"/>
  <c r="AA181" i="14"/>
  <c r="AB181" i="14" s="1"/>
  <c r="AA180" i="14"/>
  <c r="AB180" i="14" s="1"/>
  <c r="AA179" i="14"/>
  <c r="AB179" i="14" s="1"/>
  <c r="AA178" i="14"/>
  <c r="AB178" i="14" s="1"/>
  <c r="AA177" i="14"/>
  <c r="AB177" i="14" s="1"/>
  <c r="AA176" i="14"/>
  <c r="AB176" i="14" s="1"/>
  <c r="AA175" i="14"/>
  <c r="AB175" i="14" s="1"/>
  <c r="AA174" i="14"/>
  <c r="AB174" i="14" s="1"/>
  <c r="AA173" i="14"/>
  <c r="AB173" i="14" s="1"/>
  <c r="AA172" i="14"/>
  <c r="AB172" i="14" s="1"/>
  <c r="AA171" i="14"/>
  <c r="AB171" i="14" s="1"/>
  <c r="AA170" i="14"/>
  <c r="AB170" i="14" s="1"/>
  <c r="AA169" i="14"/>
  <c r="AB169" i="14" s="1"/>
  <c r="AA168" i="14"/>
  <c r="AB168" i="14" s="1"/>
  <c r="AA167" i="14"/>
  <c r="AB167" i="14" s="1"/>
  <c r="AA166" i="14"/>
  <c r="AB166" i="14" s="1"/>
  <c r="AA165" i="14"/>
  <c r="AB165" i="14" s="1"/>
  <c r="AA164" i="14"/>
  <c r="AB164" i="14" s="1"/>
  <c r="AA163" i="14"/>
  <c r="AB163" i="14" s="1"/>
  <c r="AA162" i="14"/>
  <c r="AB162" i="14" s="1"/>
  <c r="AA161" i="14"/>
  <c r="AB161" i="14" s="1"/>
  <c r="AA160" i="14"/>
  <c r="AB160" i="14" s="1"/>
  <c r="AA159" i="14"/>
  <c r="AB159" i="14" s="1"/>
  <c r="AA158" i="14"/>
  <c r="AB158" i="14" s="1"/>
  <c r="AA157" i="14"/>
  <c r="AB157" i="14" s="1"/>
  <c r="AA156" i="14"/>
  <c r="AB156" i="14" s="1"/>
  <c r="AA155" i="14"/>
  <c r="AB155" i="14" s="1"/>
  <c r="AA154" i="14"/>
  <c r="AB154" i="14" s="1"/>
  <c r="AA153" i="14"/>
  <c r="AB153" i="14" s="1"/>
  <c r="AA152" i="14"/>
  <c r="AB152" i="14" s="1"/>
  <c r="AA151" i="14"/>
  <c r="AB151" i="14" s="1"/>
  <c r="AA150" i="14"/>
  <c r="AB150" i="14" s="1"/>
  <c r="AA149" i="14"/>
  <c r="AB149" i="14" s="1"/>
  <c r="AA148" i="14"/>
  <c r="AB148" i="14" s="1"/>
  <c r="AA147" i="14"/>
  <c r="AB147" i="14" s="1"/>
  <c r="AA146" i="14"/>
  <c r="AB146" i="14" s="1"/>
  <c r="AA145" i="14"/>
  <c r="AB145" i="14" s="1"/>
  <c r="AA144" i="14"/>
  <c r="AB144" i="14" s="1"/>
  <c r="AA143" i="14"/>
  <c r="AB143" i="14" s="1"/>
  <c r="AA142" i="14"/>
  <c r="AB142" i="14" s="1"/>
  <c r="AA141" i="14"/>
  <c r="AB141" i="14" s="1"/>
  <c r="AA140" i="14"/>
  <c r="AB140" i="14" s="1"/>
  <c r="AA139" i="14"/>
  <c r="AB139" i="14" s="1"/>
  <c r="AA138" i="14"/>
  <c r="AB138" i="14" s="1"/>
  <c r="AA137" i="14"/>
  <c r="AB137" i="14" s="1"/>
  <c r="AA136" i="14"/>
  <c r="AB136" i="14" s="1"/>
  <c r="AA135" i="14"/>
  <c r="AB135" i="14" s="1"/>
  <c r="AA134" i="14"/>
  <c r="AB134" i="14" s="1"/>
  <c r="AA133" i="14"/>
  <c r="AB133" i="14" s="1"/>
  <c r="AA132" i="14"/>
  <c r="AB132" i="14" s="1"/>
  <c r="AA131" i="14"/>
  <c r="AB131" i="14" s="1"/>
  <c r="AA130" i="14"/>
  <c r="AB130" i="14" s="1"/>
  <c r="AA129" i="14"/>
  <c r="AB129" i="14" s="1"/>
  <c r="AA128" i="14"/>
  <c r="AB128" i="14" s="1"/>
  <c r="AA127" i="14"/>
  <c r="AB127" i="14" s="1"/>
  <c r="AA126" i="14"/>
  <c r="AB126" i="14" s="1"/>
  <c r="AA125" i="14"/>
  <c r="AB125" i="14" s="1"/>
  <c r="AA124" i="14"/>
  <c r="AB124" i="14" s="1"/>
  <c r="AA123" i="14"/>
  <c r="AB123" i="14" s="1"/>
  <c r="AA122" i="14"/>
  <c r="AB122" i="14" s="1"/>
  <c r="AA121" i="14"/>
  <c r="AB121" i="14" s="1"/>
  <c r="AA120" i="14"/>
  <c r="AB120" i="14" s="1"/>
  <c r="AA119" i="14"/>
  <c r="AB119" i="14" s="1"/>
  <c r="AA118" i="14"/>
  <c r="AB118" i="14" s="1"/>
  <c r="AA117" i="14"/>
  <c r="AB117" i="14" s="1"/>
  <c r="AA116" i="14"/>
  <c r="AB116" i="14" s="1"/>
  <c r="AA115" i="14"/>
  <c r="AB115" i="14" s="1"/>
  <c r="AA114" i="14"/>
  <c r="AB114" i="14" s="1"/>
  <c r="AA113" i="14"/>
  <c r="AB113" i="14" s="1"/>
  <c r="AA112" i="14"/>
  <c r="AB112" i="14" s="1"/>
  <c r="AA111" i="14"/>
  <c r="AB111" i="14" s="1"/>
  <c r="AA110" i="14"/>
  <c r="AB110" i="14" s="1"/>
  <c r="AA109" i="14"/>
  <c r="AB109" i="14" s="1"/>
  <c r="AA108" i="14"/>
  <c r="AB108" i="14" s="1"/>
  <c r="AA107" i="14"/>
  <c r="AB107" i="14" s="1"/>
  <c r="AA106" i="14"/>
  <c r="AB106" i="14" s="1"/>
  <c r="AA105" i="14"/>
  <c r="AB105" i="14" s="1"/>
  <c r="AA104" i="14"/>
  <c r="AB104" i="14" s="1"/>
  <c r="AA103" i="14"/>
  <c r="AB103" i="14" s="1"/>
  <c r="AA102" i="14"/>
  <c r="AB102" i="14" s="1"/>
  <c r="AA101" i="14"/>
  <c r="AB101" i="14" s="1"/>
  <c r="AA100" i="14"/>
  <c r="AB100" i="14" s="1"/>
  <c r="AA99" i="14"/>
  <c r="AB99" i="14" s="1"/>
  <c r="AA98" i="14"/>
  <c r="AB98" i="14" s="1"/>
  <c r="AA97" i="14"/>
  <c r="AB97" i="14" s="1"/>
  <c r="AA96" i="14"/>
  <c r="AB96" i="14" s="1"/>
  <c r="AA95" i="14"/>
  <c r="AB95" i="14" s="1"/>
  <c r="AA94" i="14"/>
  <c r="AB94" i="14" s="1"/>
  <c r="AA93" i="14"/>
  <c r="AB93" i="14" s="1"/>
  <c r="AA92" i="14"/>
  <c r="AB92" i="14" s="1"/>
  <c r="AA91" i="14"/>
  <c r="AB91" i="14" s="1"/>
  <c r="AA90" i="14"/>
  <c r="AB90" i="14" s="1"/>
  <c r="AA89" i="14"/>
  <c r="AB89" i="14" s="1"/>
  <c r="AA88" i="14"/>
  <c r="AB88" i="14" s="1"/>
  <c r="AA87" i="14"/>
  <c r="AB87" i="14" s="1"/>
  <c r="AA86" i="14"/>
  <c r="AB86" i="14" s="1"/>
  <c r="AA85" i="14"/>
  <c r="AB85" i="14" s="1"/>
  <c r="AA84" i="14"/>
  <c r="AB84" i="14" s="1"/>
  <c r="AA83" i="14"/>
  <c r="AB83" i="14" s="1"/>
  <c r="AA82" i="14"/>
  <c r="AB82" i="14" s="1"/>
  <c r="AA81" i="14"/>
  <c r="AB81" i="14" s="1"/>
  <c r="AA80" i="14"/>
  <c r="AB80" i="14" s="1"/>
  <c r="AA79" i="14"/>
  <c r="AB79" i="14" s="1"/>
  <c r="AA78" i="14"/>
  <c r="AB78" i="14" s="1"/>
  <c r="AA77" i="14"/>
  <c r="AB77" i="14" s="1"/>
  <c r="AA76" i="14"/>
  <c r="AB76" i="14" s="1"/>
  <c r="AA75" i="14"/>
  <c r="AB75" i="14" s="1"/>
  <c r="AA74" i="14"/>
  <c r="AB74" i="14" s="1"/>
  <c r="AA73" i="14"/>
  <c r="AB73" i="14" s="1"/>
  <c r="AA72" i="14"/>
  <c r="AB72" i="14" s="1"/>
  <c r="AA71" i="14"/>
  <c r="AB71" i="14" s="1"/>
  <c r="AA70" i="14"/>
  <c r="AB70" i="14" s="1"/>
  <c r="AA69" i="14"/>
  <c r="AB69" i="14" s="1"/>
  <c r="AA68" i="14"/>
  <c r="AB68" i="14" s="1"/>
  <c r="AA67" i="14"/>
  <c r="AB67" i="14" s="1"/>
  <c r="AA66" i="14"/>
  <c r="AB66" i="14" s="1"/>
  <c r="AA65" i="14"/>
  <c r="AB65" i="14" s="1"/>
  <c r="AA64" i="14"/>
  <c r="AB64" i="14" s="1"/>
  <c r="AA63" i="14"/>
  <c r="AB63" i="14" s="1"/>
  <c r="AA62" i="14"/>
  <c r="AB62" i="14" s="1"/>
  <c r="AA61" i="14"/>
  <c r="AB61" i="14" s="1"/>
  <c r="AA60" i="14"/>
  <c r="AB60" i="14" s="1"/>
  <c r="AA59" i="14"/>
  <c r="AB59" i="14" s="1"/>
  <c r="AA58" i="14"/>
  <c r="AB58" i="14" s="1"/>
  <c r="AA57" i="14"/>
  <c r="AB57" i="14" s="1"/>
  <c r="AA56" i="14"/>
  <c r="AB56" i="14" s="1"/>
  <c r="AA55" i="14"/>
  <c r="AB55" i="14" s="1"/>
  <c r="AA54" i="14"/>
  <c r="AB54" i="14" s="1"/>
  <c r="AA53" i="14"/>
  <c r="AB53" i="14" s="1"/>
  <c r="AA52" i="14"/>
  <c r="AB52" i="14" s="1"/>
  <c r="AA51" i="14"/>
  <c r="AB51" i="14" s="1"/>
  <c r="AA50" i="14"/>
  <c r="AB50" i="14" s="1"/>
  <c r="AA49" i="14"/>
  <c r="AB49" i="14" s="1"/>
  <c r="AA48" i="14"/>
  <c r="AB48" i="14" s="1"/>
  <c r="AA47" i="14"/>
  <c r="AB47" i="14" s="1"/>
  <c r="AA46" i="14"/>
  <c r="AB46" i="14" s="1"/>
  <c r="AA45" i="14"/>
  <c r="AB45" i="14" s="1"/>
  <c r="AA44" i="14"/>
  <c r="AB44" i="14" s="1"/>
  <c r="AA43" i="14"/>
  <c r="AB43" i="14" s="1"/>
  <c r="AA42" i="14"/>
  <c r="AB42" i="14" s="1"/>
  <c r="AA41" i="14"/>
  <c r="AB41" i="14" s="1"/>
  <c r="AA40" i="14"/>
  <c r="AB40" i="14" s="1"/>
  <c r="AA39" i="14"/>
  <c r="AB39" i="14" s="1"/>
  <c r="AA38" i="14"/>
  <c r="AB38" i="14" s="1"/>
  <c r="AA37" i="14"/>
  <c r="AB37" i="14" s="1"/>
  <c r="AA36" i="14"/>
  <c r="AB36" i="14" s="1"/>
  <c r="AA35" i="14"/>
  <c r="AB35" i="14" s="1"/>
  <c r="AA34" i="14"/>
  <c r="AB34" i="14" s="1"/>
  <c r="AA33" i="14"/>
  <c r="AB33" i="14" s="1"/>
  <c r="AA32" i="14"/>
  <c r="AB32" i="14" s="1"/>
  <c r="AA31" i="14"/>
  <c r="AB31" i="14" s="1"/>
  <c r="AA30" i="14"/>
  <c r="AB30" i="14" s="1"/>
  <c r="AA29" i="14"/>
  <c r="AB29" i="14" s="1"/>
  <c r="AA28" i="14"/>
  <c r="AB28" i="14" s="1"/>
  <c r="AA27" i="14"/>
  <c r="AB27" i="14" s="1"/>
  <c r="AA26" i="14"/>
  <c r="AB26" i="14" s="1"/>
  <c r="AA25" i="14"/>
  <c r="AB25" i="14" s="1"/>
  <c r="AA24" i="14"/>
  <c r="AB24" i="14" s="1"/>
  <c r="AA23" i="14"/>
  <c r="AB23" i="14" s="1"/>
  <c r="AA22" i="14"/>
  <c r="AB22" i="14" s="1"/>
  <c r="AA21" i="14"/>
  <c r="AB21" i="14" s="1"/>
  <c r="AA20" i="14"/>
  <c r="AB20" i="14" s="1"/>
  <c r="AA19" i="14"/>
  <c r="AB19" i="14" s="1"/>
  <c r="AA18" i="14"/>
  <c r="AB18" i="14" s="1"/>
  <c r="AA17" i="14"/>
  <c r="AB17" i="14" s="1"/>
  <c r="AA16" i="14"/>
  <c r="AB16" i="14" s="1"/>
  <c r="AA15" i="14"/>
  <c r="AB15" i="14" s="1"/>
  <c r="AA14" i="14"/>
  <c r="AB14" i="14" s="1"/>
  <c r="AA13" i="14"/>
  <c r="AB13" i="14" s="1"/>
  <c r="AA136" i="11"/>
  <c r="AB136" i="11" s="1"/>
  <c r="AA135" i="11"/>
  <c r="AB135" i="11" s="1"/>
  <c r="AA134" i="11"/>
  <c r="AB134" i="11" s="1"/>
  <c r="AA133" i="11"/>
  <c r="AB133" i="11" s="1"/>
  <c r="AA132" i="11"/>
  <c r="AB132" i="11" s="1"/>
  <c r="AA131" i="11"/>
  <c r="AB131" i="11" s="1"/>
  <c r="AA130" i="11"/>
  <c r="AB130" i="11" s="1"/>
  <c r="AA129" i="11"/>
  <c r="AB129" i="11" s="1"/>
  <c r="AA128" i="11"/>
  <c r="AB128" i="11" s="1"/>
  <c r="AA127" i="11"/>
  <c r="AB127" i="11" s="1"/>
  <c r="AA126" i="11"/>
  <c r="AB126" i="11" s="1"/>
  <c r="AA125" i="11"/>
  <c r="AB125" i="11" s="1"/>
  <c r="AA124" i="11"/>
  <c r="AB124" i="11" s="1"/>
  <c r="AA123" i="11"/>
  <c r="AB123" i="11" s="1"/>
  <c r="AA122" i="11"/>
  <c r="AB122" i="11" s="1"/>
  <c r="AA121" i="11"/>
  <c r="AB121" i="11" s="1"/>
  <c r="AA120" i="11"/>
  <c r="AB120" i="11" s="1"/>
  <c r="AA119" i="11"/>
  <c r="AB119" i="11" s="1"/>
  <c r="AA118" i="11"/>
  <c r="AB118" i="11" s="1"/>
  <c r="AA117" i="11"/>
  <c r="AB117" i="11" s="1"/>
  <c r="AA116" i="11"/>
  <c r="AB116" i="11" s="1"/>
  <c r="AA115" i="11"/>
  <c r="AB115" i="11" s="1"/>
  <c r="AA114" i="11"/>
  <c r="AB114" i="11" s="1"/>
  <c r="AA113" i="11"/>
  <c r="AB113" i="11" s="1"/>
  <c r="AA112" i="11"/>
  <c r="AB112" i="11" s="1"/>
  <c r="AA111" i="11"/>
  <c r="AB111" i="11" s="1"/>
  <c r="AA110" i="11"/>
  <c r="AB110" i="11" s="1"/>
  <c r="AA109" i="11"/>
  <c r="AB109" i="11" s="1"/>
  <c r="AA108" i="11"/>
  <c r="AB108" i="11" s="1"/>
  <c r="AA107" i="11"/>
  <c r="AB107" i="11" s="1"/>
  <c r="AA106" i="11"/>
  <c r="AB106" i="11" s="1"/>
  <c r="AA105" i="11"/>
  <c r="AB105" i="11" s="1"/>
  <c r="AA104" i="11"/>
  <c r="AB104" i="11" s="1"/>
  <c r="AA103" i="11"/>
  <c r="AB103" i="11" s="1"/>
  <c r="AA102" i="11"/>
  <c r="AB102" i="11" s="1"/>
  <c r="AA101" i="11"/>
  <c r="AB101" i="11" s="1"/>
  <c r="AA100" i="11"/>
  <c r="AB100" i="11" s="1"/>
  <c r="AA99" i="11"/>
  <c r="AB99" i="11" s="1"/>
  <c r="AA98" i="11"/>
  <c r="AB98" i="11" s="1"/>
  <c r="AA97" i="11"/>
  <c r="AB97" i="11" s="1"/>
  <c r="AA96" i="11"/>
  <c r="AB96" i="11" s="1"/>
  <c r="AA95" i="11"/>
  <c r="AB95" i="11" s="1"/>
  <c r="AA94" i="11"/>
  <c r="AB94" i="11" s="1"/>
  <c r="AA93" i="11"/>
  <c r="AB93" i="11" s="1"/>
  <c r="AA92" i="11"/>
  <c r="AB92" i="11" s="1"/>
  <c r="AA91" i="11"/>
  <c r="AB91" i="11" s="1"/>
  <c r="AA90" i="11"/>
  <c r="AB90" i="11" s="1"/>
  <c r="AA89" i="11"/>
  <c r="AB89" i="11" s="1"/>
  <c r="AA88" i="11"/>
  <c r="AB88" i="11" s="1"/>
  <c r="AA87" i="11"/>
  <c r="AB87" i="11" s="1"/>
  <c r="AA86" i="11"/>
  <c r="AB86" i="11" s="1"/>
  <c r="AA85" i="11"/>
  <c r="AB85" i="11" s="1"/>
  <c r="AA84" i="11"/>
  <c r="AB84" i="11" s="1"/>
  <c r="AA83" i="11"/>
  <c r="AB83" i="11" s="1"/>
  <c r="AA82" i="11"/>
  <c r="AB82" i="11" s="1"/>
  <c r="AA81" i="11"/>
  <c r="AB81" i="11" s="1"/>
  <c r="AA80" i="11"/>
  <c r="AB80" i="11" s="1"/>
  <c r="AA79" i="11"/>
  <c r="AB79" i="11" s="1"/>
  <c r="AA78" i="11"/>
  <c r="AB78" i="11" s="1"/>
  <c r="AA77" i="11"/>
  <c r="AB77" i="11" s="1"/>
  <c r="AA76" i="11"/>
  <c r="AB76" i="11" s="1"/>
  <c r="AA75" i="11"/>
  <c r="AB75" i="11" s="1"/>
  <c r="AA74" i="11"/>
  <c r="AB74" i="11" s="1"/>
  <c r="AA73" i="11"/>
  <c r="AB73" i="11" s="1"/>
  <c r="AA72" i="11"/>
  <c r="AB72" i="11" s="1"/>
  <c r="AA71" i="11"/>
  <c r="AB71" i="11" s="1"/>
  <c r="AA70" i="11"/>
  <c r="AB70" i="11" s="1"/>
  <c r="AA69" i="11"/>
  <c r="AB69" i="11" s="1"/>
  <c r="AA68" i="11"/>
  <c r="AB68" i="11" s="1"/>
  <c r="AA67" i="11"/>
  <c r="AB67" i="11" s="1"/>
  <c r="AA66" i="11"/>
  <c r="AB66" i="11" s="1"/>
  <c r="AA65" i="11"/>
  <c r="AB65" i="11" s="1"/>
  <c r="AA64" i="11"/>
  <c r="AB64" i="11" s="1"/>
  <c r="AA63" i="11"/>
  <c r="AB63" i="11" s="1"/>
  <c r="AA62" i="11"/>
  <c r="AB62" i="11" s="1"/>
  <c r="AA61" i="11"/>
  <c r="AB61" i="11" s="1"/>
  <c r="AA60" i="11"/>
  <c r="AB60" i="11" s="1"/>
  <c r="AA59" i="11"/>
  <c r="AB59" i="11" s="1"/>
  <c r="AA58" i="11"/>
  <c r="AB58" i="11" s="1"/>
  <c r="AA57" i="11"/>
  <c r="AB57" i="11" s="1"/>
  <c r="AA56" i="11"/>
  <c r="AB56" i="11" s="1"/>
  <c r="AA55" i="11"/>
  <c r="AB55" i="11" s="1"/>
  <c r="AA54" i="11"/>
  <c r="AB54" i="11" s="1"/>
  <c r="AA53" i="11"/>
  <c r="AB53" i="11" s="1"/>
  <c r="AA52" i="11"/>
  <c r="AB52" i="11" s="1"/>
  <c r="AA51" i="11"/>
  <c r="AB51" i="11" s="1"/>
  <c r="AA50" i="11"/>
  <c r="AB50" i="11" s="1"/>
  <c r="AA49" i="11"/>
  <c r="AB49" i="11" s="1"/>
  <c r="AA48" i="11"/>
  <c r="AB48" i="11" s="1"/>
  <c r="AA47" i="11"/>
  <c r="AB47" i="11" s="1"/>
  <c r="AA46" i="11"/>
  <c r="AB46" i="11" s="1"/>
  <c r="AA45" i="11"/>
  <c r="AB45" i="11" s="1"/>
  <c r="AA44" i="11"/>
  <c r="AB44" i="11" s="1"/>
  <c r="AA43" i="11"/>
  <c r="AB43" i="11" s="1"/>
  <c r="AA42" i="11"/>
  <c r="AB42" i="11" s="1"/>
  <c r="AA41" i="11"/>
  <c r="AB41" i="11" s="1"/>
  <c r="AA40" i="11"/>
  <c r="AB40" i="11" s="1"/>
  <c r="AA39" i="11"/>
  <c r="AB39" i="11" s="1"/>
  <c r="AA38" i="11"/>
  <c r="AB38" i="11" s="1"/>
  <c r="AA37" i="11"/>
  <c r="AB37" i="11" s="1"/>
  <c r="AA36" i="11"/>
  <c r="AB36" i="11" s="1"/>
  <c r="AA35" i="11"/>
  <c r="AB35" i="11" s="1"/>
  <c r="AA34" i="11"/>
  <c r="AB34" i="11" s="1"/>
  <c r="AA33" i="11"/>
  <c r="AB33" i="11" s="1"/>
  <c r="AA32" i="11"/>
  <c r="AB32" i="11" s="1"/>
  <c r="AA31" i="11"/>
  <c r="AB31" i="11" s="1"/>
  <c r="AA30" i="11"/>
  <c r="AB30" i="11" s="1"/>
  <c r="AA29" i="11"/>
  <c r="AB29" i="11" s="1"/>
  <c r="AA28" i="11"/>
  <c r="AB28" i="11" s="1"/>
  <c r="AA27" i="11"/>
  <c r="AB27" i="11" s="1"/>
  <c r="AA26" i="11"/>
  <c r="AB26" i="11" s="1"/>
  <c r="AA25" i="11"/>
  <c r="AB25" i="11" s="1"/>
  <c r="AA24" i="11"/>
  <c r="AB24" i="11" s="1"/>
  <c r="AA23" i="11"/>
  <c r="AB23" i="11" s="1"/>
  <c r="AA22" i="11"/>
  <c r="AB22" i="11" s="1"/>
  <c r="AA21" i="11"/>
  <c r="AB21" i="11" s="1"/>
  <c r="AA20" i="11"/>
  <c r="AB20" i="11" s="1"/>
  <c r="AA19" i="11"/>
  <c r="AB19" i="11" s="1"/>
  <c r="AA18" i="11"/>
  <c r="AB18" i="11" s="1"/>
  <c r="AA17" i="11"/>
  <c r="AB17" i="11" s="1"/>
  <c r="AA16" i="11"/>
  <c r="AB16" i="11" s="1"/>
  <c r="AA15" i="11"/>
  <c r="AB15" i="11" s="1"/>
  <c r="AA14" i="11"/>
  <c r="AB14" i="11" s="1"/>
  <c r="AA13" i="11"/>
  <c r="AB13" i="11" s="1"/>
  <c r="AA422" i="10"/>
  <c r="AB422" i="10" s="1"/>
  <c r="AA421" i="10"/>
  <c r="AB421" i="10" s="1"/>
  <c r="AA420" i="10"/>
  <c r="AB420" i="10" s="1"/>
  <c r="AA419" i="10"/>
  <c r="AB419" i="10" s="1"/>
  <c r="AA418" i="10"/>
  <c r="AB418" i="10" s="1"/>
  <c r="AA417" i="10"/>
  <c r="AB417" i="10" s="1"/>
  <c r="AA416" i="10"/>
  <c r="AB416" i="10" s="1"/>
  <c r="AA415" i="10"/>
  <c r="AB415" i="10" s="1"/>
  <c r="AA414" i="10"/>
  <c r="AB414" i="10" s="1"/>
  <c r="AA413" i="10"/>
  <c r="AB413" i="10" s="1"/>
  <c r="AA412" i="10"/>
  <c r="AB412" i="10" s="1"/>
  <c r="AA411" i="10"/>
  <c r="AB411" i="10" s="1"/>
  <c r="AA410" i="10"/>
  <c r="AB410" i="10" s="1"/>
  <c r="AA409" i="10"/>
  <c r="AB409" i="10" s="1"/>
  <c r="AA408" i="10"/>
  <c r="AB408" i="10" s="1"/>
  <c r="AA407" i="10"/>
  <c r="AB407" i="10" s="1"/>
  <c r="AA406" i="10"/>
  <c r="AB406" i="10" s="1"/>
  <c r="AA405" i="10"/>
  <c r="AB405" i="10" s="1"/>
  <c r="AA404" i="10"/>
  <c r="AB404" i="10" s="1"/>
  <c r="AA403" i="10"/>
  <c r="AB403" i="10" s="1"/>
  <c r="AA402" i="10"/>
  <c r="AB402" i="10" s="1"/>
  <c r="AA401" i="10"/>
  <c r="AB401" i="10" s="1"/>
  <c r="AA400" i="10"/>
  <c r="AB400" i="10" s="1"/>
  <c r="AA399" i="10"/>
  <c r="AB399" i="10" s="1"/>
  <c r="AA398" i="10"/>
  <c r="AB398" i="10" s="1"/>
  <c r="AA397" i="10"/>
  <c r="AB397" i="10" s="1"/>
  <c r="AA396" i="10"/>
  <c r="AB396" i="10" s="1"/>
  <c r="AA395" i="10"/>
  <c r="AB395" i="10" s="1"/>
  <c r="AA394" i="10"/>
  <c r="AB394" i="10" s="1"/>
  <c r="AA393" i="10"/>
  <c r="AB393" i="10" s="1"/>
  <c r="AA392" i="10"/>
  <c r="AB392" i="10" s="1"/>
  <c r="AA391" i="10"/>
  <c r="AB391" i="10" s="1"/>
  <c r="AA390" i="10"/>
  <c r="AB390" i="10" s="1"/>
  <c r="AA389" i="10"/>
  <c r="AB389" i="10" s="1"/>
  <c r="AA388" i="10"/>
  <c r="AB388" i="10" s="1"/>
  <c r="AA387" i="10"/>
  <c r="AB387" i="10" s="1"/>
  <c r="AA386" i="10"/>
  <c r="AB386" i="10" s="1"/>
  <c r="AA385" i="10"/>
  <c r="AB385" i="10" s="1"/>
  <c r="AA384" i="10"/>
  <c r="AB384" i="10" s="1"/>
  <c r="AA383" i="10"/>
  <c r="AB383" i="10" s="1"/>
  <c r="AA382" i="10"/>
  <c r="AB382" i="10" s="1"/>
  <c r="AA381" i="10"/>
  <c r="AB381" i="10" s="1"/>
  <c r="AA380" i="10"/>
  <c r="AB380" i="10" s="1"/>
  <c r="AA379" i="10"/>
  <c r="AB379" i="10" s="1"/>
  <c r="AA378" i="10"/>
  <c r="AB378" i="10" s="1"/>
  <c r="AA377" i="10"/>
  <c r="AB377" i="10" s="1"/>
  <c r="AA376" i="10"/>
  <c r="AB376" i="10" s="1"/>
  <c r="AA375" i="10"/>
  <c r="AB375" i="10" s="1"/>
  <c r="AA374" i="10"/>
  <c r="AB374" i="10" s="1"/>
  <c r="AA373" i="10"/>
  <c r="AB373" i="10" s="1"/>
  <c r="AA372" i="10"/>
  <c r="AB372" i="10" s="1"/>
  <c r="AA371" i="10"/>
  <c r="AB371" i="10" s="1"/>
  <c r="AA370" i="10"/>
  <c r="AB370" i="10" s="1"/>
  <c r="AA369" i="10"/>
  <c r="AB369" i="10" s="1"/>
  <c r="AA368" i="10"/>
  <c r="AB368" i="10" s="1"/>
  <c r="AA367" i="10"/>
  <c r="AB367" i="10" s="1"/>
  <c r="AA366" i="10"/>
  <c r="AB366" i="10" s="1"/>
  <c r="AA365" i="10"/>
  <c r="AB365" i="10" s="1"/>
  <c r="AA364" i="10"/>
  <c r="AB364" i="10" s="1"/>
  <c r="AA363" i="10"/>
  <c r="AB363" i="10" s="1"/>
  <c r="AA362" i="10"/>
  <c r="AB362" i="10" s="1"/>
  <c r="AA361" i="10"/>
  <c r="AB361" i="10" s="1"/>
  <c r="AA360" i="10"/>
  <c r="AB360" i="10" s="1"/>
  <c r="AA359" i="10"/>
  <c r="AB359" i="10" s="1"/>
  <c r="AA358" i="10"/>
  <c r="AB358" i="10" s="1"/>
  <c r="AA357" i="10"/>
  <c r="AB357" i="10" s="1"/>
  <c r="AA356" i="10"/>
  <c r="AB356" i="10" s="1"/>
  <c r="AA355" i="10"/>
  <c r="AB355" i="10" s="1"/>
  <c r="AA354" i="10"/>
  <c r="AB354" i="10" s="1"/>
  <c r="AA353" i="10"/>
  <c r="AB353" i="10" s="1"/>
  <c r="AA352" i="10"/>
  <c r="AB352" i="10" s="1"/>
  <c r="AA351" i="10"/>
  <c r="AB351" i="10" s="1"/>
  <c r="AA350" i="10"/>
  <c r="AB350" i="10" s="1"/>
  <c r="AA349" i="10"/>
  <c r="AB349" i="10" s="1"/>
  <c r="AA348" i="10"/>
  <c r="AB348" i="10" s="1"/>
  <c r="AA347" i="10"/>
  <c r="AB347" i="10" s="1"/>
  <c r="AA346" i="10"/>
  <c r="AB346" i="10" s="1"/>
  <c r="AA345" i="10"/>
  <c r="AB345" i="10" s="1"/>
  <c r="AA344" i="10"/>
  <c r="AB344" i="10" s="1"/>
  <c r="AA343" i="10"/>
  <c r="AB343" i="10" s="1"/>
  <c r="AA342" i="10"/>
  <c r="AB342" i="10" s="1"/>
  <c r="AA341" i="10"/>
  <c r="AB341" i="10" s="1"/>
  <c r="AA340" i="10"/>
  <c r="AB340" i="10" s="1"/>
  <c r="AA339" i="10"/>
  <c r="AB339" i="10" s="1"/>
  <c r="AA338" i="10"/>
  <c r="AB338" i="10" s="1"/>
  <c r="AA337" i="10"/>
  <c r="AB337" i="10" s="1"/>
  <c r="AA336" i="10"/>
  <c r="AB336" i="10" s="1"/>
  <c r="AA335" i="10"/>
  <c r="AB335" i="10" s="1"/>
  <c r="AA334" i="10"/>
  <c r="AB334" i="10" s="1"/>
  <c r="AA333" i="10"/>
  <c r="AB333" i="10" s="1"/>
  <c r="AA332" i="10"/>
  <c r="AB332" i="10" s="1"/>
  <c r="AA331" i="10"/>
  <c r="AB331" i="10" s="1"/>
  <c r="AA330" i="10"/>
  <c r="AB330" i="10" s="1"/>
  <c r="AA329" i="10"/>
  <c r="AB329" i="10" s="1"/>
  <c r="AA328" i="10"/>
  <c r="AB328" i="10" s="1"/>
  <c r="AA327" i="10"/>
  <c r="AB327" i="10" s="1"/>
  <c r="AA326" i="10"/>
  <c r="AB326" i="10" s="1"/>
  <c r="AA325" i="10"/>
  <c r="AB325" i="10" s="1"/>
  <c r="AA324" i="10"/>
  <c r="AB324" i="10" s="1"/>
  <c r="AA323" i="10"/>
  <c r="AB323" i="10" s="1"/>
  <c r="AA322" i="10"/>
  <c r="AB322" i="10" s="1"/>
  <c r="AA321" i="10"/>
  <c r="AB321" i="10" s="1"/>
  <c r="AA320" i="10"/>
  <c r="AB320" i="10" s="1"/>
  <c r="AA319" i="10"/>
  <c r="AB319" i="10" s="1"/>
  <c r="AA318" i="10"/>
  <c r="AB318" i="10" s="1"/>
  <c r="AA317" i="10"/>
  <c r="AB317" i="10" s="1"/>
  <c r="AA316" i="10"/>
  <c r="AB316" i="10" s="1"/>
  <c r="AA315" i="10"/>
  <c r="AB315" i="10" s="1"/>
  <c r="AA314" i="10"/>
  <c r="AB314" i="10" s="1"/>
  <c r="AA313" i="10"/>
  <c r="AB313" i="10" s="1"/>
  <c r="AA312" i="10"/>
  <c r="AB312" i="10" s="1"/>
  <c r="AA311" i="10"/>
  <c r="AB311" i="10" s="1"/>
  <c r="AA310" i="10"/>
  <c r="AB310" i="10" s="1"/>
  <c r="AA309" i="10"/>
  <c r="AB309" i="10" s="1"/>
  <c r="AA308" i="10"/>
  <c r="AB308" i="10" s="1"/>
  <c r="AA307" i="10"/>
  <c r="AB307" i="10" s="1"/>
  <c r="AA306" i="10"/>
  <c r="AB306" i="10" s="1"/>
  <c r="AA305" i="10"/>
  <c r="AB305" i="10" s="1"/>
  <c r="AA304" i="10"/>
  <c r="AB304" i="10" s="1"/>
  <c r="AA303" i="10"/>
  <c r="AB303" i="10" s="1"/>
  <c r="AA302" i="10"/>
  <c r="AB302" i="10" s="1"/>
  <c r="AA301" i="10"/>
  <c r="AB301" i="10" s="1"/>
  <c r="AA300" i="10"/>
  <c r="AB300" i="10" s="1"/>
  <c r="AA299" i="10"/>
  <c r="AB299" i="10" s="1"/>
  <c r="AA298" i="10"/>
  <c r="AB298" i="10" s="1"/>
  <c r="AA297" i="10"/>
  <c r="AB297" i="10" s="1"/>
  <c r="AA296" i="10"/>
  <c r="AB296" i="10" s="1"/>
  <c r="AA295" i="10"/>
  <c r="AB295" i="10" s="1"/>
  <c r="AA294" i="10"/>
  <c r="AB294" i="10" s="1"/>
  <c r="AA293" i="10"/>
  <c r="AB293" i="10" s="1"/>
  <c r="AA292" i="10"/>
  <c r="AB292" i="10" s="1"/>
  <c r="AA291" i="10"/>
  <c r="AB291" i="10" s="1"/>
  <c r="AA290" i="10"/>
  <c r="AB290" i="10" s="1"/>
  <c r="AA289" i="10"/>
  <c r="AB289" i="10" s="1"/>
  <c r="AA288" i="10"/>
  <c r="AB288" i="10" s="1"/>
  <c r="AA287" i="10"/>
  <c r="AB287" i="10" s="1"/>
  <c r="AA286" i="10"/>
  <c r="AB286" i="10" s="1"/>
  <c r="AA285" i="10"/>
  <c r="AB285" i="10" s="1"/>
  <c r="AA284" i="10"/>
  <c r="AB284" i="10" s="1"/>
  <c r="AA283" i="10"/>
  <c r="AB283" i="10" s="1"/>
  <c r="AA282" i="10"/>
  <c r="AB282" i="10" s="1"/>
  <c r="AA281" i="10"/>
  <c r="AB281" i="10" s="1"/>
  <c r="AA280" i="10"/>
  <c r="AB280" i="10" s="1"/>
  <c r="AA279" i="10"/>
  <c r="AB279" i="10" s="1"/>
  <c r="AA278" i="10"/>
  <c r="AB278" i="10" s="1"/>
  <c r="AA277" i="10"/>
  <c r="AB277" i="10" s="1"/>
  <c r="AA276" i="10"/>
  <c r="AB276" i="10" s="1"/>
  <c r="AA275" i="10"/>
  <c r="AB275" i="10" s="1"/>
  <c r="AA274" i="10"/>
  <c r="AB274" i="10" s="1"/>
  <c r="AA273" i="10"/>
  <c r="AB273" i="10" s="1"/>
  <c r="AA272" i="10"/>
  <c r="AB272" i="10" s="1"/>
  <c r="AA271" i="10"/>
  <c r="AB271" i="10" s="1"/>
  <c r="AA270" i="10"/>
  <c r="AB270" i="10" s="1"/>
  <c r="AA269" i="10"/>
  <c r="AB269" i="10" s="1"/>
  <c r="AA268" i="10"/>
  <c r="AB268" i="10" s="1"/>
  <c r="AA267" i="10"/>
  <c r="AB267" i="10" s="1"/>
  <c r="AA266" i="10"/>
  <c r="AB266" i="10" s="1"/>
  <c r="AA265" i="10"/>
  <c r="AB265" i="10" s="1"/>
  <c r="AA264" i="10"/>
  <c r="AB264" i="10" s="1"/>
  <c r="AA263" i="10"/>
  <c r="AB263" i="10" s="1"/>
  <c r="AA262" i="10"/>
  <c r="AB262" i="10" s="1"/>
  <c r="AA261" i="10"/>
  <c r="AB261" i="10" s="1"/>
  <c r="AA260" i="10"/>
  <c r="AB260" i="10" s="1"/>
  <c r="AA259" i="10"/>
  <c r="AB259" i="10" s="1"/>
  <c r="AA258" i="10"/>
  <c r="AB258" i="10" s="1"/>
  <c r="AA257" i="10"/>
  <c r="AB257" i="10" s="1"/>
  <c r="AA256" i="10"/>
  <c r="AB256" i="10" s="1"/>
  <c r="AA255" i="10"/>
  <c r="AB255" i="10" s="1"/>
  <c r="AA254" i="10"/>
  <c r="AB254" i="10" s="1"/>
  <c r="AA253" i="10"/>
  <c r="AB253" i="10" s="1"/>
  <c r="AA252" i="10"/>
  <c r="AB252" i="10" s="1"/>
  <c r="AA251" i="10"/>
  <c r="AB251" i="10" s="1"/>
  <c r="AA250" i="10"/>
  <c r="AB250" i="10" s="1"/>
  <c r="AA249" i="10"/>
  <c r="AB249" i="10" s="1"/>
  <c r="AA248" i="10"/>
  <c r="AB248" i="10" s="1"/>
  <c r="AA247" i="10"/>
  <c r="AB247" i="10" s="1"/>
  <c r="AA246" i="10"/>
  <c r="AB246" i="10" s="1"/>
  <c r="AA245" i="10"/>
  <c r="AB245" i="10" s="1"/>
  <c r="AA244" i="10"/>
  <c r="AB244" i="10" s="1"/>
  <c r="AA243" i="10"/>
  <c r="AB243" i="10" s="1"/>
  <c r="AA242" i="10"/>
  <c r="AB242" i="10" s="1"/>
  <c r="AA241" i="10"/>
  <c r="AB241" i="10" s="1"/>
  <c r="AA240" i="10"/>
  <c r="AB240" i="10" s="1"/>
  <c r="AA239" i="10"/>
  <c r="AB239" i="10" s="1"/>
  <c r="AA238" i="10"/>
  <c r="AB238" i="10" s="1"/>
  <c r="AA237" i="10"/>
  <c r="AB237" i="10" s="1"/>
  <c r="AA236" i="10"/>
  <c r="AB236" i="10" s="1"/>
  <c r="AA235" i="10"/>
  <c r="AB235" i="10" s="1"/>
  <c r="AA234" i="10"/>
  <c r="AB234" i="10" s="1"/>
  <c r="AA233" i="10"/>
  <c r="AB233" i="10" s="1"/>
  <c r="AA232" i="10"/>
  <c r="AB232" i="10" s="1"/>
  <c r="AA231" i="10"/>
  <c r="AB231" i="10" s="1"/>
  <c r="AA230" i="10"/>
  <c r="AB230" i="10" s="1"/>
  <c r="AA229" i="10"/>
  <c r="AB229" i="10" s="1"/>
  <c r="AA228" i="10"/>
  <c r="AB228" i="10" s="1"/>
  <c r="AA227" i="10"/>
  <c r="AB227" i="10" s="1"/>
  <c r="AA226" i="10"/>
  <c r="AB226" i="10" s="1"/>
  <c r="AA225" i="10"/>
  <c r="AB225" i="10" s="1"/>
  <c r="AA224" i="10"/>
  <c r="AB224" i="10" s="1"/>
  <c r="AA223" i="10"/>
  <c r="AB223" i="10" s="1"/>
  <c r="AA222" i="10"/>
  <c r="AB222" i="10" s="1"/>
  <c r="AA221" i="10"/>
  <c r="AB221" i="10" s="1"/>
  <c r="AA220" i="10"/>
  <c r="AB220" i="10" s="1"/>
  <c r="AA219" i="10"/>
  <c r="AB219" i="10" s="1"/>
  <c r="AA218" i="10"/>
  <c r="AB218" i="10" s="1"/>
  <c r="AA217" i="10"/>
  <c r="AB217" i="10" s="1"/>
  <c r="AA216" i="10"/>
  <c r="AB216" i="10" s="1"/>
  <c r="AA215" i="10"/>
  <c r="AB215" i="10" s="1"/>
  <c r="AA214" i="10"/>
  <c r="AB214" i="10" s="1"/>
  <c r="AA213" i="10"/>
  <c r="AB213" i="10" s="1"/>
  <c r="AA212" i="10"/>
  <c r="AB212" i="10" s="1"/>
  <c r="AA211" i="10"/>
  <c r="AB211" i="10" s="1"/>
  <c r="AA210" i="10"/>
  <c r="AB210" i="10" s="1"/>
  <c r="AA209" i="10"/>
  <c r="AB209" i="10" s="1"/>
  <c r="AA208" i="10"/>
  <c r="AB208" i="10" s="1"/>
  <c r="AA207" i="10"/>
  <c r="AB207" i="10" s="1"/>
  <c r="AA206" i="10"/>
  <c r="AB206" i="10" s="1"/>
  <c r="AA205" i="10"/>
  <c r="AB205" i="10" s="1"/>
  <c r="AA204" i="10"/>
  <c r="AB204" i="10" s="1"/>
  <c r="AA203" i="10"/>
  <c r="AB203" i="10" s="1"/>
  <c r="AA202" i="10"/>
  <c r="AB202" i="10" s="1"/>
  <c r="AA201" i="10"/>
  <c r="AB201" i="10" s="1"/>
  <c r="AA200" i="10"/>
  <c r="AB200" i="10" s="1"/>
  <c r="AA199" i="10"/>
  <c r="AB199" i="10" s="1"/>
  <c r="AA198" i="10"/>
  <c r="AB198" i="10" s="1"/>
  <c r="AA197" i="10"/>
  <c r="AB197" i="10" s="1"/>
  <c r="AA196" i="10"/>
  <c r="AB196" i="10" s="1"/>
  <c r="AA195" i="10"/>
  <c r="AB195" i="10" s="1"/>
  <c r="AA194" i="10"/>
  <c r="AB194" i="10" s="1"/>
  <c r="AA193" i="10"/>
  <c r="AB193" i="10" s="1"/>
  <c r="AA192" i="10"/>
  <c r="AB192" i="10" s="1"/>
  <c r="AA191" i="10"/>
  <c r="AB191" i="10" s="1"/>
  <c r="AA190" i="10"/>
  <c r="AB190" i="10" s="1"/>
  <c r="AA189" i="10"/>
  <c r="AB189" i="10" s="1"/>
  <c r="AA188" i="10"/>
  <c r="AB188" i="10" s="1"/>
  <c r="AA187" i="10"/>
  <c r="AB187" i="10" s="1"/>
  <c r="AA186" i="10"/>
  <c r="AB186" i="10" s="1"/>
  <c r="AA185" i="10"/>
  <c r="AB185" i="10" s="1"/>
  <c r="AA184" i="10"/>
  <c r="AB184" i="10" s="1"/>
  <c r="AA183" i="10"/>
  <c r="AB183" i="10" s="1"/>
  <c r="AA182" i="10"/>
  <c r="AB182" i="10" s="1"/>
  <c r="AA181" i="10"/>
  <c r="AB181" i="10" s="1"/>
  <c r="AA180" i="10"/>
  <c r="AB180" i="10" s="1"/>
  <c r="AA179" i="10"/>
  <c r="AB179" i="10" s="1"/>
  <c r="AA178" i="10"/>
  <c r="AB178" i="10" s="1"/>
  <c r="AA177" i="10"/>
  <c r="AB177" i="10" s="1"/>
  <c r="AA176" i="10"/>
  <c r="AB176" i="10" s="1"/>
  <c r="AA175" i="10"/>
  <c r="AB175" i="10" s="1"/>
  <c r="AA174" i="10"/>
  <c r="AB174" i="10" s="1"/>
  <c r="AA173" i="10"/>
  <c r="AB173" i="10" s="1"/>
  <c r="AA172" i="10"/>
  <c r="AB172" i="10" s="1"/>
  <c r="AA171" i="10"/>
  <c r="AB171" i="10" s="1"/>
  <c r="AA170" i="10"/>
  <c r="AB170" i="10" s="1"/>
  <c r="AA169" i="10"/>
  <c r="AB169" i="10" s="1"/>
  <c r="AA168" i="10"/>
  <c r="AB168" i="10" s="1"/>
  <c r="AA167" i="10"/>
  <c r="AB167" i="10" s="1"/>
  <c r="AA166" i="10"/>
  <c r="AB166" i="10" s="1"/>
  <c r="AA165" i="10"/>
  <c r="AB165" i="10" s="1"/>
  <c r="AA164" i="10"/>
  <c r="AB164" i="10" s="1"/>
  <c r="AA163" i="10"/>
  <c r="AB163" i="10" s="1"/>
  <c r="AA162" i="10"/>
  <c r="AB162" i="10" s="1"/>
  <c r="AA161" i="10"/>
  <c r="AB161" i="10" s="1"/>
  <c r="AA160" i="10"/>
  <c r="AB160" i="10" s="1"/>
  <c r="AA159" i="10"/>
  <c r="AB159" i="10" s="1"/>
  <c r="AA158" i="10"/>
  <c r="AB158" i="10" s="1"/>
  <c r="AA157" i="10"/>
  <c r="AB157" i="10" s="1"/>
  <c r="AA156" i="10"/>
  <c r="AB156" i="10" s="1"/>
  <c r="AA155" i="10"/>
  <c r="AB155" i="10" s="1"/>
  <c r="AA154" i="10"/>
  <c r="AB154" i="10" s="1"/>
  <c r="AA153" i="10"/>
  <c r="AB153" i="10" s="1"/>
  <c r="AA152" i="10"/>
  <c r="AB152" i="10" s="1"/>
  <c r="AA151" i="10"/>
  <c r="AB151" i="10" s="1"/>
  <c r="AA150" i="10"/>
  <c r="AB150" i="10" s="1"/>
  <c r="AA149" i="10"/>
  <c r="AB149" i="10" s="1"/>
  <c r="AA148" i="10"/>
  <c r="AB148" i="10" s="1"/>
  <c r="AA147" i="10"/>
  <c r="AB147" i="10" s="1"/>
  <c r="AA146" i="10"/>
  <c r="AB146" i="10" s="1"/>
  <c r="AA145" i="10"/>
  <c r="AB145" i="10" s="1"/>
  <c r="AA144" i="10"/>
  <c r="AB144" i="10" s="1"/>
  <c r="AA143" i="10"/>
  <c r="AB143" i="10" s="1"/>
  <c r="AA142" i="10"/>
  <c r="AB142" i="10" s="1"/>
  <c r="AA141" i="10"/>
  <c r="AB141" i="10" s="1"/>
  <c r="AA140" i="10"/>
  <c r="AB140" i="10" s="1"/>
  <c r="AA139" i="10"/>
  <c r="AB139" i="10" s="1"/>
  <c r="AA138" i="10"/>
  <c r="AB138" i="10" s="1"/>
  <c r="AA137" i="10"/>
  <c r="AB137" i="10" s="1"/>
  <c r="AA136" i="10"/>
  <c r="AB136" i="10" s="1"/>
  <c r="AA135" i="10"/>
  <c r="AB135" i="10" s="1"/>
  <c r="AA134" i="10"/>
  <c r="AB134" i="10" s="1"/>
  <c r="AA133" i="10"/>
  <c r="AB133" i="10" s="1"/>
  <c r="AA132" i="10"/>
  <c r="AB132" i="10" s="1"/>
  <c r="AA131" i="10"/>
  <c r="AB131" i="10" s="1"/>
  <c r="AA130" i="10"/>
  <c r="AB130" i="10" s="1"/>
  <c r="AA129" i="10"/>
  <c r="AB129" i="10" s="1"/>
  <c r="AA128" i="10"/>
  <c r="AB128" i="10" s="1"/>
  <c r="AA127" i="10"/>
  <c r="AB127" i="10" s="1"/>
  <c r="AA126" i="10"/>
  <c r="AB126" i="10" s="1"/>
  <c r="AA125" i="10"/>
  <c r="AB125" i="10" s="1"/>
  <c r="AA124" i="10"/>
  <c r="AB124" i="10" s="1"/>
  <c r="AA123" i="10"/>
  <c r="AB123" i="10" s="1"/>
  <c r="AA122" i="10"/>
  <c r="AB122" i="10" s="1"/>
  <c r="AA121" i="10"/>
  <c r="AB121" i="10" s="1"/>
  <c r="AA120" i="10"/>
  <c r="AB120" i="10" s="1"/>
  <c r="AA119" i="10"/>
  <c r="AB119" i="10" s="1"/>
  <c r="AA118" i="10"/>
  <c r="AB118" i="10" s="1"/>
  <c r="AA117" i="10"/>
  <c r="AB117" i="10" s="1"/>
  <c r="AA116" i="10"/>
  <c r="AB116" i="10" s="1"/>
  <c r="AA115" i="10"/>
  <c r="AB115" i="10" s="1"/>
  <c r="AA114" i="10"/>
  <c r="AB114" i="10" s="1"/>
  <c r="AA113" i="10"/>
  <c r="AB113" i="10" s="1"/>
  <c r="AA112" i="10"/>
  <c r="AB112" i="10" s="1"/>
  <c r="AA111" i="10"/>
  <c r="AB111" i="10" s="1"/>
  <c r="AA110" i="10"/>
  <c r="AB110" i="10" s="1"/>
  <c r="AA109" i="10"/>
  <c r="AB109" i="10" s="1"/>
  <c r="AA108" i="10"/>
  <c r="AB108" i="10" s="1"/>
  <c r="AA107" i="10"/>
  <c r="AB107" i="10" s="1"/>
  <c r="AA106" i="10"/>
  <c r="AB106" i="10" s="1"/>
  <c r="AA105" i="10"/>
  <c r="AB105" i="10" s="1"/>
  <c r="AA104" i="10"/>
  <c r="AB104" i="10" s="1"/>
  <c r="AA103" i="10"/>
  <c r="AB103" i="10" s="1"/>
  <c r="AA102" i="10"/>
  <c r="AB102" i="10" s="1"/>
  <c r="AA101" i="10"/>
  <c r="AB101" i="10" s="1"/>
  <c r="AA100" i="10"/>
  <c r="AB100" i="10" s="1"/>
  <c r="AA99" i="10"/>
  <c r="AB99" i="10" s="1"/>
  <c r="AA98" i="10"/>
  <c r="AB98" i="10" s="1"/>
  <c r="AA97" i="10"/>
  <c r="AB97" i="10" s="1"/>
  <c r="AA96" i="10"/>
  <c r="AB96" i="10" s="1"/>
  <c r="AA95" i="10"/>
  <c r="AB95" i="10" s="1"/>
  <c r="AA94" i="10"/>
  <c r="AB94" i="10" s="1"/>
  <c r="AA93" i="10"/>
  <c r="AB93" i="10" s="1"/>
  <c r="AA92" i="10"/>
  <c r="AB92" i="10" s="1"/>
  <c r="AA91" i="10"/>
  <c r="AB91" i="10" s="1"/>
  <c r="AA90" i="10"/>
  <c r="AB90" i="10" s="1"/>
  <c r="AA89" i="10"/>
  <c r="AB89" i="10" s="1"/>
  <c r="AA88" i="10"/>
  <c r="AB88" i="10" s="1"/>
  <c r="AA87" i="10"/>
  <c r="AB87" i="10" s="1"/>
  <c r="AA86" i="10"/>
  <c r="AB86" i="10" s="1"/>
  <c r="AA85" i="10"/>
  <c r="AB85" i="10" s="1"/>
  <c r="AA84" i="10"/>
  <c r="AB84" i="10" s="1"/>
  <c r="AA83" i="10"/>
  <c r="AB83" i="10" s="1"/>
  <c r="AA82" i="10"/>
  <c r="AB82" i="10" s="1"/>
  <c r="AA81" i="10"/>
  <c r="AB81" i="10" s="1"/>
  <c r="AA80" i="10"/>
  <c r="AB80" i="10" s="1"/>
  <c r="AA79" i="10"/>
  <c r="AB79" i="10" s="1"/>
  <c r="AA78" i="10"/>
  <c r="AB78" i="10" s="1"/>
  <c r="AA77" i="10"/>
  <c r="AB77" i="10" s="1"/>
  <c r="AA76" i="10"/>
  <c r="AB76" i="10" s="1"/>
  <c r="AA75" i="10"/>
  <c r="AB75" i="10" s="1"/>
  <c r="AA74" i="10"/>
  <c r="AB74" i="10" s="1"/>
  <c r="AA73" i="10"/>
  <c r="AB73" i="10" s="1"/>
  <c r="AA72" i="10"/>
  <c r="AB72" i="10" s="1"/>
  <c r="AA71" i="10"/>
  <c r="AB71" i="10" s="1"/>
  <c r="AA70" i="10"/>
  <c r="AB70" i="10" s="1"/>
  <c r="AA69" i="10"/>
  <c r="AB69" i="10" s="1"/>
  <c r="AA68" i="10"/>
  <c r="AB68" i="10" s="1"/>
  <c r="AA67" i="10"/>
  <c r="AB67" i="10" s="1"/>
  <c r="AA66" i="10"/>
  <c r="AB66" i="10" s="1"/>
  <c r="AA65" i="10"/>
  <c r="AB65" i="10" s="1"/>
  <c r="AA64" i="10"/>
  <c r="AB64" i="10" s="1"/>
  <c r="AA63" i="10"/>
  <c r="AB63" i="10" s="1"/>
  <c r="AA62" i="10"/>
  <c r="AB62" i="10" s="1"/>
  <c r="AA61" i="10"/>
  <c r="AB61" i="10" s="1"/>
  <c r="AA60" i="10"/>
  <c r="AB60" i="10" s="1"/>
  <c r="AA59" i="10"/>
  <c r="AB59" i="10" s="1"/>
  <c r="AA58" i="10"/>
  <c r="AB58" i="10" s="1"/>
  <c r="AA57" i="10"/>
  <c r="AB57" i="10" s="1"/>
  <c r="AA56" i="10"/>
  <c r="AB56" i="10" s="1"/>
  <c r="AA55" i="10"/>
  <c r="AB55" i="10" s="1"/>
  <c r="AA54" i="10"/>
  <c r="AB54" i="10" s="1"/>
  <c r="AA53" i="10"/>
  <c r="AB53" i="10" s="1"/>
  <c r="AA52" i="10"/>
  <c r="AB52" i="10" s="1"/>
  <c r="AA51" i="10"/>
  <c r="AB51" i="10" s="1"/>
  <c r="AA50" i="10"/>
  <c r="AB50" i="10" s="1"/>
  <c r="AA49" i="10"/>
  <c r="AB49" i="10" s="1"/>
  <c r="AA48" i="10"/>
  <c r="AB48" i="10" s="1"/>
  <c r="AA47" i="10"/>
  <c r="AB47" i="10" s="1"/>
  <c r="AA46" i="10"/>
  <c r="AB46" i="10" s="1"/>
  <c r="AA45" i="10"/>
  <c r="AB45" i="10" s="1"/>
  <c r="AA44" i="10"/>
  <c r="AB44" i="10" s="1"/>
  <c r="AA43" i="10"/>
  <c r="AB43" i="10" s="1"/>
  <c r="AA42" i="10"/>
  <c r="AB42" i="10" s="1"/>
  <c r="AA41" i="10"/>
  <c r="AB41" i="10" s="1"/>
  <c r="AA40" i="10"/>
  <c r="AB40" i="10" s="1"/>
  <c r="AA39" i="10"/>
  <c r="AB39" i="10" s="1"/>
  <c r="AA38" i="10"/>
  <c r="AB38" i="10" s="1"/>
  <c r="AA37" i="10"/>
  <c r="AB37" i="10" s="1"/>
  <c r="AA36" i="10"/>
  <c r="AB36" i="10" s="1"/>
  <c r="AA35" i="10"/>
  <c r="AB35" i="10" s="1"/>
  <c r="AA34" i="10"/>
  <c r="AB34" i="10" s="1"/>
  <c r="AA33" i="10"/>
  <c r="AB33" i="10" s="1"/>
  <c r="AA32" i="10"/>
  <c r="AB32" i="10" s="1"/>
  <c r="AA31" i="10"/>
  <c r="AB31" i="10" s="1"/>
  <c r="AA30" i="10"/>
  <c r="AB30" i="10" s="1"/>
  <c r="AA29" i="10"/>
  <c r="AB29" i="10" s="1"/>
  <c r="AA28" i="10"/>
  <c r="AB28" i="10" s="1"/>
  <c r="AA27" i="10"/>
  <c r="AB27" i="10" s="1"/>
  <c r="AA26" i="10"/>
  <c r="AB26" i="10" s="1"/>
  <c r="AA25" i="10"/>
  <c r="AB25" i="10" s="1"/>
  <c r="AA24" i="10"/>
  <c r="AB24" i="10" s="1"/>
  <c r="AA23" i="10"/>
  <c r="AB23" i="10" s="1"/>
  <c r="AA22" i="10"/>
  <c r="AB22" i="10" s="1"/>
  <c r="AA21" i="10"/>
  <c r="AB21" i="10" s="1"/>
  <c r="AA20" i="10"/>
  <c r="AB20" i="10" s="1"/>
  <c r="AA19" i="10"/>
  <c r="AB19" i="10" s="1"/>
  <c r="AA18" i="10"/>
  <c r="AB18" i="10" s="1"/>
  <c r="AA17" i="10"/>
  <c r="AB17" i="10" s="1"/>
  <c r="AA16" i="10"/>
  <c r="AB16" i="10" s="1"/>
  <c r="AA15" i="10"/>
  <c r="AB15" i="10" s="1"/>
  <c r="AA14" i="10"/>
  <c r="AB14" i="10" s="1"/>
  <c r="AA13" i="10"/>
  <c r="AB13" i="10" s="1"/>
  <c r="AA180" i="9"/>
  <c r="AB180" i="9" s="1"/>
  <c r="AA179" i="9"/>
  <c r="AB179" i="9" s="1"/>
  <c r="AA178" i="9"/>
  <c r="AB178" i="9" s="1"/>
  <c r="AA177" i="9"/>
  <c r="AB177" i="9" s="1"/>
  <c r="AA176" i="9"/>
  <c r="AB176" i="9" s="1"/>
  <c r="AA175" i="9"/>
  <c r="AB175" i="9" s="1"/>
  <c r="AA174" i="9"/>
  <c r="AB174" i="9" s="1"/>
  <c r="AA173" i="9"/>
  <c r="AB173" i="9" s="1"/>
  <c r="AA172" i="9"/>
  <c r="AB172" i="9" s="1"/>
  <c r="AA171" i="9"/>
  <c r="AB171" i="9" s="1"/>
  <c r="AA170" i="9"/>
  <c r="AB170" i="9" s="1"/>
  <c r="AA169" i="9"/>
  <c r="AB169" i="9" s="1"/>
  <c r="AA168" i="9"/>
  <c r="AB168" i="9" s="1"/>
  <c r="AA167" i="9"/>
  <c r="AB167" i="9" s="1"/>
  <c r="AA166" i="9"/>
  <c r="AB166" i="9" s="1"/>
  <c r="AA165" i="9"/>
  <c r="AB165" i="9" s="1"/>
  <c r="AA164" i="9"/>
  <c r="AB164" i="9" s="1"/>
  <c r="AA163" i="9"/>
  <c r="AB163" i="9" s="1"/>
  <c r="AA162" i="9"/>
  <c r="AB162" i="9" s="1"/>
  <c r="AA161" i="9"/>
  <c r="AB161" i="9" s="1"/>
  <c r="AA160" i="9"/>
  <c r="AB160" i="9" s="1"/>
  <c r="AA159" i="9"/>
  <c r="AB159" i="9" s="1"/>
  <c r="AA158" i="9"/>
  <c r="AB158" i="9" s="1"/>
  <c r="AA157" i="9"/>
  <c r="AB157" i="9" s="1"/>
  <c r="AA156" i="9"/>
  <c r="AB156" i="9" s="1"/>
  <c r="AA155" i="9"/>
  <c r="AB155" i="9" s="1"/>
  <c r="AA154" i="9"/>
  <c r="AB154" i="9" s="1"/>
  <c r="AA153" i="9"/>
  <c r="AB153" i="9" s="1"/>
  <c r="AA152" i="9"/>
  <c r="AB152" i="9" s="1"/>
  <c r="AA151" i="9"/>
  <c r="AB151" i="9" s="1"/>
  <c r="AA150" i="9"/>
  <c r="AB150" i="9" s="1"/>
  <c r="AA149" i="9"/>
  <c r="AB149" i="9" s="1"/>
  <c r="AA148" i="9"/>
  <c r="AB148" i="9" s="1"/>
  <c r="AA147" i="9"/>
  <c r="AB147" i="9" s="1"/>
  <c r="AA146" i="9"/>
  <c r="AB146" i="9" s="1"/>
  <c r="AA145" i="9"/>
  <c r="AB145" i="9" s="1"/>
  <c r="AA144" i="9"/>
  <c r="AB144" i="9" s="1"/>
  <c r="AA143" i="9"/>
  <c r="AB143" i="9" s="1"/>
  <c r="AA142" i="9"/>
  <c r="AB142" i="9" s="1"/>
  <c r="AA141" i="9"/>
  <c r="AB141" i="9" s="1"/>
  <c r="AA140" i="9"/>
  <c r="AB140" i="9" s="1"/>
  <c r="AA139" i="9"/>
  <c r="AB139" i="9" s="1"/>
  <c r="AA138" i="9"/>
  <c r="AB138" i="9" s="1"/>
  <c r="AA137" i="9"/>
  <c r="AB137" i="9" s="1"/>
  <c r="AA136" i="9"/>
  <c r="AB136" i="9" s="1"/>
  <c r="AA135" i="9"/>
  <c r="AB135" i="9" s="1"/>
  <c r="AA134" i="9"/>
  <c r="AB134" i="9" s="1"/>
  <c r="AA133" i="9"/>
  <c r="AB133" i="9" s="1"/>
  <c r="AA132" i="9"/>
  <c r="AB132" i="9" s="1"/>
  <c r="AA131" i="9"/>
  <c r="AB131" i="9" s="1"/>
  <c r="AA130" i="9"/>
  <c r="AB130" i="9" s="1"/>
  <c r="AA129" i="9"/>
  <c r="AB129" i="9" s="1"/>
  <c r="AA128" i="9"/>
  <c r="AB128" i="9" s="1"/>
  <c r="AA127" i="9"/>
  <c r="AB127" i="9" s="1"/>
  <c r="AA126" i="9"/>
  <c r="AB126" i="9" s="1"/>
  <c r="AA125" i="9"/>
  <c r="AB125" i="9" s="1"/>
  <c r="AA124" i="9"/>
  <c r="AB124" i="9" s="1"/>
  <c r="AA123" i="9"/>
  <c r="AB123" i="9" s="1"/>
  <c r="AA122" i="9"/>
  <c r="AB122" i="9" s="1"/>
  <c r="AA121" i="9"/>
  <c r="AB121" i="9" s="1"/>
  <c r="AA120" i="9"/>
  <c r="AB120" i="9" s="1"/>
  <c r="AA119" i="9"/>
  <c r="AB119" i="9" s="1"/>
  <c r="AA118" i="9"/>
  <c r="AB118" i="9" s="1"/>
  <c r="AA117" i="9"/>
  <c r="AB117" i="9" s="1"/>
  <c r="AA116" i="9"/>
  <c r="AB116" i="9" s="1"/>
  <c r="AA115" i="9"/>
  <c r="AB115" i="9" s="1"/>
  <c r="AA114" i="9"/>
  <c r="AB114" i="9" s="1"/>
  <c r="AA113" i="9"/>
  <c r="AB113" i="9" s="1"/>
  <c r="AA112" i="9"/>
  <c r="AB112" i="9" s="1"/>
  <c r="AA111" i="9"/>
  <c r="AB111" i="9" s="1"/>
  <c r="AA110" i="9"/>
  <c r="AB110" i="9" s="1"/>
  <c r="AA109" i="9"/>
  <c r="AB109" i="9" s="1"/>
  <c r="AA108" i="9"/>
  <c r="AB108" i="9" s="1"/>
  <c r="AA107" i="9"/>
  <c r="AB107" i="9" s="1"/>
  <c r="AA106" i="9"/>
  <c r="AB106" i="9" s="1"/>
  <c r="AA105" i="9"/>
  <c r="AB105" i="9" s="1"/>
  <c r="AA104" i="9"/>
  <c r="AB104" i="9" s="1"/>
  <c r="AA103" i="9"/>
  <c r="AB103" i="9" s="1"/>
  <c r="AA102" i="9"/>
  <c r="AB102" i="9" s="1"/>
  <c r="AA101" i="9"/>
  <c r="AB101" i="9" s="1"/>
  <c r="AA100" i="9"/>
  <c r="AB100" i="9" s="1"/>
  <c r="AA99" i="9"/>
  <c r="AB99" i="9" s="1"/>
  <c r="AA98" i="9"/>
  <c r="AB98" i="9" s="1"/>
  <c r="AA97" i="9"/>
  <c r="AB97" i="9" s="1"/>
  <c r="AA96" i="9"/>
  <c r="AB96" i="9" s="1"/>
  <c r="AA95" i="9"/>
  <c r="AB95" i="9" s="1"/>
  <c r="AA94" i="9"/>
  <c r="AB94" i="9" s="1"/>
  <c r="AA93" i="9"/>
  <c r="AB93" i="9" s="1"/>
  <c r="AA92" i="9"/>
  <c r="AB92" i="9" s="1"/>
  <c r="AA91" i="9"/>
  <c r="AB91" i="9" s="1"/>
  <c r="AA90" i="9"/>
  <c r="AB90" i="9" s="1"/>
  <c r="AA89" i="9"/>
  <c r="AB89" i="9" s="1"/>
  <c r="AA88" i="9"/>
  <c r="AB88" i="9" s="1"/>
  <c r="AA87" i="9"/>
  <c r="AB87" i="9" s="1"/>
  <c r="AA86" i="9"/>
  <c r="AB86" i="9" s="1"/>
  <c r="AA85" i="9"/>
  <c r="AB85" i="9" s="1"/>
  <c r="AA84" i="9"/>
  <c r="AB84" i="9" s="1"/>
  <c r="AA83" i="9"/>
  <c r="AB83" i="9" s="1"/>
  <c r="AA82" i="9"/>
  <c r="AB82" i="9" s="1"/>
  <c r="AA81" i="9"/>
  <c r="AB81" i="9" s="1"/>
  <c r="AA80" i="9"/>
  <c r="AB80" i="9" s="1"/>
  <c r="AA79" i="9"/>
  <c r="AB79" i="9" s="1"/>
  <c r="AA78" i="9"/>
  <c r="AB78" i="9" s="1"/>
  <c r="AA77" i="9"/>
  <c r="AB77" i="9" s="1"/>
  <c r="AA76" i="9"/>
  <c r="AB76" i="9" s="1"/>
  <c r="AA75" i="9"/>
  <c r="AB75" i="9" s="1"/>
  <c r="AA74" i="9"/>
  <c r="AB74" i="9" s="1"/>
  <c r="AA73" i="9"/>
  <c r="AB73" i="9" s="1"/>
  <c r="AA72" i="9"/>
  <c r="AB72" i="9" s="1"/>
  <c r="AA71" i="9"/>
  <c r="AB71" i="9" s="1"/>
  <c r="AA70" i="9"/>
  <c r="AB70" i="9" s="1"/>
  <c r="AA69" i="9"/>
  <c r="AB69" i="9" s="1"/>
  <c r="AA68" i="9"/>
  <c r="AB68" i="9" s="1"/>
  <c r="AA67" i="9"/>
  <c r="AB67" i="9" s="1"/>
  <c r="AA66" i="9"/>
  <c r="AB66" i="9" s="1"/>
  <c r="AA65" i="9"/>
  <c r="AB65" i="9" s="1"/>
  <c r="AA64" i="9"/>
  <c r="AB64" i="9" s="1"/>
  <c r="AA63" i="9"/>
  <c r="AB63" i="9" s="1"/>
  <c r="AA62" i="9"/>
  <c r="AB62" i="9" s="1"/>
  <c r="AA61" i="9"/>
  <c r="AB61" i="9" s="1"/>
  <c r="AA60" i="9"/>
  <c r="AB60" i="9" s="1"/>
  <c r="AA59" i="9"/>
  <c r="AB59" i="9" s="1"/>
  <c r="AA58" i="9"/>
  <c r="AB58" i="9" s="1"/>
  <c r="AA57" i="9"/>
  <c r="AB57" i="9" s="1"/>
  <c r="AA56" i="9"/>
  <c r="AB56" i="9" s="1"/>
  <c r="AA55" i="9"/>
  <c r="AB55" i="9" s="1"/>
  <c r="AA54" i="9"/>
  <c r="AB54" i="9" s="1"/>
  <c r="AA53" i="9"/>
  <c r="AB53" i="9" s="1"/>
  <c r="AA52" i="9"/>
  <c r="AB52" i="9" s="1"/>
  <c r="AA51" i="9"/>
  <c r="AB51" i="9" s="1"/>
  <c r="AA50" i="9"/>
  <c r="AB50" i="9" s="1"/>
  <c r="AA49" i="9"/>
  <c r="AB49" i="9" s="1"/>
  <c r="AA48" i="9"/>
  <c r="AB48" i="9" s="1"/>
  <c r="AA47" i="9"/>
  <c r="AB47" i="9" s="1"/>
  <c r="AA46" i="9"/>
  <c r="AB46" i="9" s="1"/>
  <c r="AA45" i="9"/>
  <c r="AB45" i="9" s="1"/>
  <c r="AA44" i="9"/>
  <c r="AB44" i="9" s="1"/>
  <c r="AA43" i="9"/>
  <c r="AB43" i="9" s="1"/>
  <c r="AA42" i="9"/>
  <c r="AB42" i="9" s="1"/>
  <c r="AA41" i="9"/>
  <c r="AB41" i="9" s="1"/>
  <c r="AA40" i="9"/>
  <c r="AB40" i="9" s="1"/>
  <c r="AA39" i="9"/>
  <c r="AB39" i="9" s="1"/>
  <c r="AA38" i="9"/>
  <c r="AB38" i="9" s="1"/>
  <c r="AA37" i="9"/>
  <c r="AB37" i="9" s="1"/>
  <c r="AA36" i="9"/>
  <c r="AB36" i="9" s="1"/>
  <c r="AA35" i="9"/>
  <c r="AB35" i="9" s="1"/>
  <c r="AA34" i="9"/>
  <c r="AB34" i="9" s="1"/>
  <c r="AA33" i="9"/>
  <c r="AB33" i="9" s="1"/>
  <c r="AA32" i="9"/>
  <c r="AB32" i="9" s="1"/>
  <c r="AA31" i="9"/>
  <c r="AB31" i="9" s="1"/>
  <c r="AA30" i="9"/>
  <c r="AB30" i="9" s="1"/>
  <c r="AA29" i="9"/>
  <c r="AB29" i="9" s="1"/>
  <c r="AA28" i="9"/>
  <c r="AB28" i="9" s="1"/>
  <c r="AA27" i="9"/>
  <c r="AB27" i="9" s="1"/>
  <c r="AA26" i="9"/>
  <c r="AB26" i="9" s="1"/>
  <c r="AA25" i="9"/>
  <c r="AB25" i="9" s="1"/>
  <c r="AA24" i="9"/>
  <c r="AB24" i="9" s="1"/>
  <c r="AA23" i="9"/>
  <c r="AB23" i="9" s="1"/>
  <c r="AA22" i="9"/>
  <c r="AB22" i="9" s="1"/>
  <c r="AA21" i="9"/>
  <c r="AB21" i="9" s="1"/>
  <c r="AA20" i="9"/>
  <c r="AB20" i="9" s="1"/>
  <c r="AA19" i="9"/>
  <c r="AB19" i="9" s="1"/>
  <c r="AA18" i="9"/>
  <c r="AB18" i="9" s="1"/>
  <c r="AA17" i="9"/>
  <c r="AB17" i="9" s="1"/>
  <c r="AA16" i="9"/>
  <c r="AB16" i="9" s="1"/>
  <c r="AA15" i="9"/>
  <c r="AB15" i="9" s="1"/>
  <c r="AA14" i="9"/>
  <c r="AB14" i="9" s="1"/>
  <c r="AA13" i="9"/>
  <c r="AB13" i="9" s="1"/>
  <c r="AA234" i="8"/>
  <c r="AB234" i="8" s="1"/>
  <c r="AA233" i="8"/>
  <c r="AB233" i="8" s="1"/>
  <c r="AA232" i="8"/>
  <c r="AB232" i="8" s="1"/>
  <c r="AA231" i="8"/>
  <c r="AB231" i="8" s="1"/>
  <c r="AA230" i="8"/>
  <c r="AB230" i="8" s="1"/>
  <c r="AA229" i="8"/>
  <c r="AB229" i="8" s="1"/>
  <c r="AA228" i="8"/>
  <c r="AB228" i="8" s="1"/>
  <c r="AA227" i="8"/>
  <c r="AB227" i="8" s="1"/>
  <c r="AA226" i="8"/>
  <c r="AB226" i="8" s="1"/>
  <c r="AA225" i="8"/>
  <c r="AB225" i="8" s="1"/>
  <c r="AA224" i="8"/>
  <c r="AB224" i="8" s="1"/>
  <c r="AA223" i="8"/>
  <c r="AB223" i="8" s="1"/>
  <c r="AA222" i="8"/>
  <c r="AB222" i="8" s="1"/>
  <c r="AA221" i="8"/>
  <c r="AB221" i="8" s="1"/>
  <c r="AA220" i="8"/>
  <c r="AB220" i="8" s="1"/>
  <c r="AA219" i="8"/>
  <c r="AB219" i="8" s="1"/>
  <c r="AA218" i="8"/>
  <c r="AB218" i="8" s="1"/>
  <c r="AA217" i="8"/>
  <c r="AB217" i="8" s="1"/>
  <c r="AA216" i="8"/>
  <c r="AB216" i="8" s="1"/>
  <c r="AA215" i="8"/>
  <c r="AB215" i="8" s="1"/>
  <c r="AA214" i="8"/>
  <c r="AB214" i="8" s="1"/>
  <c r="AA213" i="8"/>
  <c r="AB213" i="8" s="1"/>
  <c r="AA212" i="8"/>
  <c r="AB212" i="8" s="1"/>
  <c r="AA211" i="8"/>
  <c r="AB211" i="8" s="1"/>
  <c r="AA210" i="8"/>
  <c r="AB210" i="8" s="1"/>
  <c r="AA209" i="8"/>
  <c r="AB209" i="8" s="1"/>
  <c r="AA208" i="8"/>
  <c r="AB208" i="8" s="1"/>
  <c r="AA207" i="8"/>
  <c r="AB207" i="8" s="1"/>
  <c r="AA206" i="8"/>
  <c r="AB206" i="8" s="1"/>
  <c r="AA205" i="8"/>
  <c r="AB205" i="8" s="1"/>
  <c r="AA204" i="8"/>
  <c r="AB204" i="8" s="1"/>
  <c r="AA203" i="8"/>
  <c r="AB203" i="8" s="1"/>
  <c r="AA202" i="8"/>
  <c r="AB202" i="8" s="1"/>
  <c r="AA201" i="8"/>
  <c r="AB201" i="8" s="1"/>
  <c r="AA200" i="8"/>
  <c r="AB200" i="8" s="1"/>
  <c r="AA199" i="8"/>
  <c r="AB199" i="8" s="1"/>
  <c r="AA198" i="8"/>
  <c r="AB198" i="8" s="1"/>
  <c r="AA197" i="8"/>
  <c r="AB197" i="8" s="1"/>
  <c r="AA196" i="8"/>
  <c r="AB196" i="8" s="1"/>
  <c r="AA195" i="8"/>
  <c r="AB195" i="8" s="1"/>
  <c r="AA194" i="8"/>
  <c r="AB194" i="8" s="1"/>
  <c r="AA193" i="8"/>
  <c r="AB193" i="8" s="1"/>
  <c r="AA192" i="8"/>
  <c r="AB192" i="8" s="1"/>
  <c r="AA191" i="8"/>
  <c r="AB191" i="8" s="1"/>
  <c r="AA190" i="8"/>
  <c r="AB190" i="8" s="1"/>
  <c r="AA189" i="8"/>
  <c r="AB189" i="8" s="1"/>
  <c r="AA188" i="8"/>
  <c r="AB188" i="8" s="1"/>
  <c r="AA187" i="8"/>
  <c r="AB187" i="8" s="1"/>
  <c r="AA186" i="8"/>
  <c r="AB186" i="8" s="1"/>
  <c r="AA185" i="8"/>
  <c r="AB185" i="8" s="1"/>
  <c r="AA184" i="8"/>
  <c r="AB184" i="8" s="1"/>
  <c r="AA183" i="8"/>
  <c r="AB183" i="8" s="1"/>
  <c r="AA182" i="8"/>
  <c r="AB182" i="8" s="1"/>
  <c r="AA181" i="8"/>
  <c r="AB181" i="8" s="1"/>
  <c r="AA180" i="8"/>
  <c r="AB180" i="8" s="1"/>
  <c r="AA179" i="8"/>
  <c r="AB179" i="8" s="1"/>
  <c r="AA178" i="8"/>
  <c r="AB178" i="8" s="1"/>
  <c r="AA177" i="8"/>
  <c r="AB177" i="8" s="1"/>
  <c r="AA176" i="8"/>
  <c r="AB176" i="8" s="1"/>
  <c r="AA175" i="8"/>
  <c r="AB175" i="8" s="1"/>
  <c r="AA174" i="8"/>
  <c r="AB174" i="8" s="1"/>
  <c r="AA173" i="8"/>
  <c r="AB173" i="8" s="1"/>
  <c r="AA172" i="8"/>
  <c r="AB172" i="8" s="1"/>
  <c r="AA171" i="8"/>
  <c r="AB171" i="8" s="1"/>
  <c r="AA170" i="8"/>
  <c r="AB170" i="8" s="1"/>
  <c r="AA169" i="8"/>
  <c r="AB169" i="8" s="1"/>
  <c r="AA168" i="8"/>
  <c r="AB168" i="8" s="1"/>
  <c r="AA167" i="8"/>
  <c r="AB167" i="8" s="1"/>
  <c r="AA166" i="8"/>
  <c r="AB166" i="8" s="1"/>
  <c r="AA165" i="8"/>
  <c r="AB165" i="8" s="1"/>
  <c r="AA164" i="8"/>
  <c r="AB164" i="8" s="1"/>
  <c r="AA163" i="8"/>
  <c r="AB163" i="8" s="1"/>
  <c r="AA162" i="8"/>
  <c r="AB162" i="8" s="1"/>
  <c r="AA161" i="8"/>
  <c r="AB161" i="8" s="1"/>
  <c r="AA160" i="8"/>
  <c r="AB160" i="8" s="1"/>
  <c r="AA159" i="8"/>
  <c r="AB159" i="8" s="1"/>
  <c r="AA158" i="8"/>
  <c r="AB158" i="8" s="1"/>
  <c r="AA157" i="8"/>
  <c r="AB157" i="8" s="1"/>
  <c r="AA156" i="8"/>
  <c r="AB156" i="8" s="1"/>
  <c r="AA155" i="8"/>
  <c r="AB155" i="8" s="1"/>
  <c r="AA154" i="8"/>
  <c r="AB154" i="8" s="1"/>
  <c r="AA153" i="8"/>
  <c r="AB153" i="8" s="1"/>
  <c r="AA152" i="8"/>
  <c r="AB152" i="8" s="1"/>
  <c r="AA151" i="8"/>
  <c r="AB151" i="8" s="1"/>
  <c r="AA150" i="8"/>
  <c r="AB150" i="8" s="1"/>
  <c r="AA149" i="8"/>
  <c r="AB149" i="8" s="1"/>
  <c r="AA148" i="8"/>
  <c r="AB148" i="8" s="1"/>
  <c r="AA147" i="8"/>
  <c r="AB147" i="8" s="1"/>
  <c r="AA146" i="8"/>
  <c r="AB146" i="8" s="1"/>
  <c r="AA145" i="8"/>
  <c r="AB145" i="8" s="1"/>
  <c r="AA144" i="8"/>
  <c r="AB144" i="8" s="1"/>
  <c r="AA143" i="8"/>
  <c r="AB143" i="8" s="1"/>
  <c r="AA142" i="8"/>
  <c r="AB142" i="8" s="1"/>
  <c r="AA141" i="8"/>
  <c r="AB141" i="8" s="1"/>
  <c r="AA140" i="8"/>
  <c r="AB140" i="8" s="1"/>
  <c r="AA139" i="8"/>
  <c r="AB139" i="8" s="1"/>
  <c r="AA138" i="8"/>
  <c r="AB138" i="8" s="1"/>
  <c r="AA137" i="8"/>
  <c r="AB137" i="8" s="1"/>
  <c r="AA136" i="8"/>
  <c r="AB136" i="8" s="1"/>
  <c r="AA135" i="8"/>
  <c r="AB135" i="8" s="1"/>
  <c r="AA134" i="8"/>
  <c r="AB134" i="8" s="1"/>
  <c r="AA133" i="8"/>
  <c r="AB133" i="8" s="1"/>
  <c r="AA132" i="8"/>
  <c r="AB132" i="8" s="1"/>
  <c r="AA131" i="8"/>
  <c r="AB131" i="8" s="1"/>
  <c r="AA130" i="8"/>
  <c r="AB130" i="8" s="1"/>
  <c r="AA129" i="8"/>
  <c r="AB129" i="8" s="1"/>
  <c r="AA128" i="8"/>
  <c r="AB128" i="8" s="1"/>
  <c r="AA127" i="8"/>
  <c r="AB127" i="8" s="1"/>
  <c r="AA126" i="8"/>
  <c r="AB126" i="8" s="1"/>
  <c r="AA125" i="8"/>
  <c r="AB125" i="8" s="1"/>
  <c r="AA124" i="8"/>
  <c r="AB124" i="8" s="1"/>
  <c r="AA123" i="8"/>
  <c r="AB123" i="8" s="1"/>
  <c r="AA122" i="8"/>
  <c r="AB122" i="8" s="1"/>
  <c r="AA121" i="8"/>
  <c r="AB121" i="8" s="1"/>
  <c r="AA120" i="8"/>
  <c r="AB120" i="8" s="1"/>
  <c r="AA119" i="8"/>
  <c r="AB119" i="8" s="1"/>
  <c r="AA118" i="8"/>
  <c r="AB118" i="8" s="1"/>
  <c r="AA117" i="8"/>
  <c r="AB117" i="8" s="1"/>
  <c r="AA116" i="8"/>
  <c r="AB116" i="8" s="1"/>
  <c r="AA115" i="8"/>
  <c r="AB115" i="8" s="1"/>
  <c r="AA114" i="8"/>
  <c r="AB114" i="8" s="1"/>
  <c r="AA113" i="8"/>
  <c r="AB113" i="8" s="1"/>
  <c r="AA112" i="8"/>
  <c r="AB112" i="8" s="1"/>
  <c r="AA111" i="8"/>
  <c r="AB111" i="8" s="1"/>
  <c r="AA110" i="8"/>
  <c r="AB110" i="8" s="1"/>
  <c r="AA109" i="8"/>
  <c r="AB109" i="8" s="1"/>
  <c r="AA108" i="8"/>
  <c r="AB108" i="8" s="1"/>
  <c r="AA107" i="8"/>
  <c r="AB107" i="8" s="1"/>
  <c r="AA106" i="8"/>
  <c r="AB106" i="8" s="1"/>
  <c r="AA105" i="8"/>
  <c r="AB105" i="8" s="1"/>
  <c r="AA104" i="8"/>
  <c r="AB104" i="8" s="1"/>
  <c r="AA103" i="8"/>
  <c r="AB103" i="8" s="1"/>
  <c r="AA102" i="8"/>
  <c r="AB102" i="8" s="1"/>
  <c r="AA101" i="8"/>
  <c r="AB101" i="8" s="1"/>
  <c r="AA100" i="8"/>
  <c r="AB100" i="8" s="1"/>
  <c r="AA99" i="8"/>
  <c r="AB99" i="8" s="1"/>
  <c r="AA98" i="8"/>
  <c r="AB98" i="8" s="1"/>
  <c r="AA97" i="8"/>
  <c r="AB97" i="8" s="1"/>
  <c r="AA96" i="8"/>
  <c r="AB96" i="8" s="1"/>
  <c r="AA95" i="8"/>
  <c r="AB95" i="8" s="1"/>
  <c r="AA94" i="8"/>
  <c r="AB94" i="8" s="1"/>
  <c r="AA93" i="8"/>
  <c r="AB93" i="8" s="1"/>
  <c r="AA92" i="8"/>
  <c r="AB92" i="8" s="1"/>
  <c r="AA91" i="8"/>
  <c r="AB91" i="8" s="1"/>
  <c r="AA90" i="8"/>
  <c r="AB90" i="8" s="1"/>
  <c r="AA89" i="8"/>
  <c r="AB89" i="8" s="1"/>
  <c r="AA88" i="8"/>
  <c r="AB88" i="8" s="1"/>
  <c r="AA87" i="8"/>
  <c r="AB87" i="8" s="1"/>
  <c r="AA86" i="8"/>
  <c r="AB86" i="8" s="1"/>
  <c r="AA85" i="8"/>
  <c r="AB85" i="8" s="1"/>
  <c r="AA84" i="8"/>
  <c r="AB84" i="8" s="1"/>
  <c r="AA83" i="8"/>
  <c r="AB83" i="8" s="1"/>
  <c r="AA82" i="8"/>
  <c r="AB82" i="8" s="1"/>
  <c r="AA81" i="8"/>
  <c r="AB81" i="8" s="1"/>
  <c r="AA80" i="8"/>
  <c r="AB80" i="8" s="1"/>
  <c r="AA79" i="8"/>
  <c r="AB79" i="8" s="1"/>
  <c r="AA78" i="8"/>
  <c r="AB78" i="8" s="1"/>
  <c r="AA77" i="8"/>
  <c r="AB77" i="8" s="1"/>
  <c r="AA76" i="8"/>
  <c r="AB76" i="8" s="1"/>
  <c r="AA75" i="8"/>
  <c r="AB75" i="8" s="1"/>
  <c r="AA74" i="8"/>
  <c r="AB74" i="8" s="1"/>
  <c r="AA73" i="8"/>
  <c r="AB73" i="8" s="1"/>
  <c r="AA72" i="8"/>
  <c r="AB72" i="8" s="1"/>
  <c r="AA71" i="8"/>
  <c r="AB71" i="8" s="1"/>
  <c r="AA70" i="8"/>
  <c r="AB70" i="8" s="1"/>
  <c r="AA69" i="8"/>
  <c r="AB69" i="8" s="1"/>
  <c r="AA68" i="8"/>
  <c r="AB68" i="8" s="1"/>
  <c r="AA67" i="8"/>
  <c r="AB67" i="8" s="1"/>
  <c r="AA66" i="8"/>
  <c r="AB66" i="8" s="1"/>
  <c r="AA65" i="8"/>
  <c r="AB65" i="8" s="1"/>
  <c r="AA64" i="8"/>
  <c r="AB64" i="8" s="1"/>
  <c r="AA63" i="8"/>
  <c r="AB63" i="8" s="1"/>
  <c r="AA62" i="8"/>
  <c r="AB62" i="8" s="1"/>
  <c r="AA61" i="8"/>
  <c r="AB61" i="8" s="1"/>
  <c r="AA60" i="8"/>
  <c r="AB60" i="8" s="1"/>
  <c r="AA59" i="8"/>
  <c r="AB59" i="8" s="1"/>
  <c r="AA58" i="8"/>
  <c r="AB58" i="8" s="1"/>
  <c r="AA57" i="8"/>
  <c r="AB57" i="8" s="1"/>
  <c r="AA56" i="8"/>
  <c r="AB56" i="8" s="1"/>
  <c r="AA55" i="8"/>
  <c r="AB55" i="8" s="1"/>
  <c r="AA54" i="8"/>
  <c r="AB54" i="8" s="1"/>
  <c r="AA53" i="8"/>
  <c r="AB53" i="8" s="1"/>
  <c r="AA52" i="8"/>
  <c r="AB52" i="8" s="1"/>
  <c r="AA51" i="8"/>
  <c r="AB51" i="8" s="1"/>
  <c r="AA50" i="8"/>
  <c r="AB50" i="8" s="1"/>
  <c r="AA49" i="8"/>
  <c r="AB49" i="8" s="1"/>
  <c r="AA48" i="8"/>
  <c r="AB48" i="8" s="1"/>
  <c r="AA47" i="8"/>
  <c r="AB47" i="8" s="1"/>
  <c r="AA46" i="8"/>
  <c r="AB46" i="8" s="1"/>
  <c r="AA45" i="8"/>
  <c r="AB45" i="8" s="1"/>
  <c r="AA44" i="8"/>
  <c r="AB44" i="8" s="1"/>
  <c r="AA43" i="8"/>
  <c r="AB43" i="8" s="1"/>
  <c r="AA42" i="8"/>
  <c r="AB42" i="8" s="1"/>
  <c r="AA41" i="8"/>
  <c r="AB41" i="8" s="1"/>
  <c r="AA40" i="8"/>
  <c r="AB40" i="8" s="1"/>
  <c r="AA39" i="8"/>
  <c r="AB39" i="8" s="1"/>
  <c r="AA38" i="8"/>
  <c r="AB38" i="8" s="1"/>
  <c r="AA37" i="8"/>
  <c r="AB37" i="8" s="1"/>
  <c r="AA36" i="8"/>
  <c r="AB36" i="8" s="1"/>
  <c r="AA35" i="8"/>
  <c r="AB35" i="8" s="1"/>
  <c r="AA34" i="8"/>
  <c r="AB34" i="8" s="1"/>
  <c r="AA33" i="8"/>
  <c r="AB33" i="8" s="1"/>
  <c r="AA32" i="8"/>
  <c r="AB32" i="8" s="1"/>
  <c r="AA31" i="8"/>
  <c r="AB31" i="8" s="1"/>
  <c r="AA30" i="8"/>
  <c r="AB30" i="8" s="1"/>
  <c r="AA29" i="8"/>
  <c r="AB29" i="8" s="1"/>
  <c r="AA28" i="8"/>
  <c r="AB28" i="8" s="1"/>
  <c r="AA27" i="8"/>
  <c r="AB27" i="8" s="1"/>
  <c r="AA26" i="8"/>
  <c r="AB26" i="8" s="1"/>
  <c r="AA25" i="8"/>
  <c r="AB25" i="8" s="1"/>
  <c r="AA24" i="8"/>
  <c r="AB24" i="8" s="1"/>
  <c r="AA23" i="8"/>
  <c r="AB23" i="8" s="1"/>
  <c r="AA22" i="8"/>
  <c r="AB22" i="8" s="1"/>
  <c r="AA21" i="8"/>
  <c r="AB21" i="8" s="1"/>
  <c r="AA20" i="8"/>
  <c r="AB20" i="8" s="1"/>
  <c r="AA19" i="8"/>
  <c r="AB19" i="8" s="1"/>
  <c r="AA18" i="8"/>
  <c r="AB18" i="8" s="1"/>
  <c r="AA17" i="8"/>
  <c r="AB17" i="8" s="1"/>
  <c r="AA16" i="8"/>
  <c r="AB16" i="8" s="1"/>
  <c r="AA15" i="8"/>
  <c r="AB15" i="8" s="1"/>
  <c r="AA14" i="8"/>
  <c r="AB14" i="8" s="1"/>
  <c r="AA13" i="8"/>
  <c r="AB13" i="8" s="1"/>
  <c r="AA202" i="7"/>
  <c r="AB202" i="7" s="1"/>
  <c r="AA201" i="7"/>
  <c r="AB201" i="7" s="1"/>
  <c r="AA200" i="7"/>
  <c r="AB200" i="7" s="1"/>
  <c r="AA199" i="7"/>
  <c r="AB199" i="7" s="1"/>
  <c r="AA198" i="7"/>
  <c r="AB198" i="7" s="1"/>
  <c r="AA197" i="7"/>
  <c r="AB197" i="7" s="1"/>
  <c r="AA196" i="7"/>
  <c r="AB196" i="7" s="1"/>
  <c r="AA195" i="7"/>
  <c r="AB195" i="7" s="1"/>
  <c r="AA194" i="7"/>
  <c r="AB194" i="7" s="1"/>
  <c r="AA193" i="7"/>
  <c r="AB193" i="7" s="1"/>
  <c r="AA192" i="7"/>
  <c r="AB192" i="7" s="1"/>
  <c r="AA191" i="7"/>
  <c r="AB191" i="7" s="1"/>
  <c r="AA190" i="7"/>
  <c r="AB190" i="7" s="1"/>
  <c r="AA189" i="7"/>
  <c r="AB189" i="7" s="1"/>
  <c r="AA188" i="7"/>
  <c r="AB188" i="7" s="1"/>
  <c r="AA187" i="7"/>
  <c r="AB187" i="7" s="1"/>
  <c r="AA186" i="7"/>
  <c r="AB186" i="7" s="1"/>
  <c r="AA185" i="7"/>
  <c r="AB185" i="7" s="1"/>
  <c r="AA184" i="7"/>
  <c r="AB184" i="7" s="1"/>
  <c r="AA183" i="7"/>
  <c r="AB183" i="7" s="1"/>
  <c r="AA182" i="7"/>
  <c r="AB182" i="7" s="1"/>
  <c r="AA181" i="7"/>
  <c r="AB181" i="7" s="1"/>
  <c r="AA180" i="7"/>
  <c r="AB180" i="7" s="1"/>
  <c r="AA179" i="7"/>
  <c r="AB179" i="7" s="1"/>
  <c r="AA178" i="7"/>
  <c r="AB178" i="7" s="1"/>
  <c r="AA177" i="7"/>
  <c r="AB177" i="7" s="1"/>
  <c r="AA176" i="7"/>
  <c r="AB176" i="7" s="1"/>
  <c r="AA175" i="7"/>
  <c r="AB175" i="7" s="1"/>
  <c r="AA174" i="7"/>
  <c r="AB174" i="7" s="1"/>
  <c r="AA173" i="7"/>
  <c r="AB173" i="7" s="1"/>
  <c r="AA172" i="7"/>
  <c r="AB172" i="7" s="1"/>
  <c r="AA171" i="7"/>
  <c r="AB171" i="7" s="1"/>
  <c r="AA170" i="7"/>
  <c r="AB170" i="7" s="1"/>
  <c r="AA169" i="7"/>
  <c r="AB169" i="7" s="1"/>
  <c r="AA168" i="7"/>
  <c r="AB168" i="7" s="1"/>
  <c r="AA167" i="7"/>
  <c r="AB167" i="7" s="1"/>
  <c r="AA166" i="7"/>
  <c r="AB166" i="7" s="1"/>
  <c r="AA165" i="7"/>
  <c r="AB165" i="7" s="1"/>
  <c r="AA164" i="7"/>
  <c r="AB164" i="7" s="1"/>
  <c r="AA163" i="7"/>
  <c r="AB163" i="7" s="1"/>
  <c r="AA162" i="7"/>
  <c r="AB162" i="7" s="1"/>
  <c r="AA161" i="7"/>
  <c r="AB161" i="7" s="1"/>
  <c r="AA160" i="7"/>
  <c r="AB160" i="7" s="1"/>
  <c r="AA159" i="7"/>
  <c r="AB159" i="7" s="1"/>
  <c r="AA158" i="7"/>
  <c r="AB158" i="7" s="1"/>
  <c r="AA157" i="7"/>
  <c r="AB157" i="7" s="1"/>
  <c r="AA156" i="7"/>
  <c r="AB156" i="7" s="1"/>
  <c r="AA155" i="7"/>
  <c r="AB155" i="7" s="1"/>
  <c r="AA154" i="7"/>
  <c r="AB154" i="7" s="1"/>
  <c r="AA153" i="7"/>
  <c r="AB153" i="7" s="1"/>
  <c r="AA152" i="7"/>
  <c r="AB152" i="7" s="1"/>
  <c r="AA151" i="7"/>
  <c r="AB151" i="7" s="1"/>
  <c r="AA150" i="7"/>
  <c r="AB150" i="7" s="1"/>
  <c r="AA149" i="7"/>
  <c r="AB149" i="7" s="1"/>
  <c r="AA148" i="7"/>
  <c r="AB148" i="7" s="1"/>
  <c r="AA147" i="7"/>
  <c r="AB147" i="7" s="1"/>
  <c r="AA146" i="7"/>
  <c r="AB146" i="7" s="1"/>
  <c r="AA145" i="7"/>
  <c r="AB145" i="7" s="1"/>
  <c r="AA144" i="7"/>
  <c r="AB144" i="7" s="1"/>
  <c r="AA143" i="7"/>
  <c r="AB143" i="7" s="1"/>
  <c r="AA142" i="7"/>
  <c r="AB142" i="7" s="1"/>
  <c r="AA141" i="7"/>
  <c r="AB141" i="7" s="1"/>
  <c r="AA140" i="7"/>
  <c r="AB140" i="7" s="1"/>
  <c r="AA139" i="7"/>
  <c r="AB139" i="7" s="1"/>
  <c r="AA138" i="7"/>
  <c r="AB138" i="7" s="1"/>
  <c r="AA137" i="7"/>
  <c r="AB137" i="7" s="1"/>
  <c r="AA136" i="7"/>
  <c r="AB136" i="7" s="1"/>
  <c r="AA135" i="7"/>
  <c r="AB135" i="7" s="1"/>
  <c r="AA134" i="7"/>
  <c r="AB134" i="7" s="1"/>
  <c r="AA133" i="7"/>
  <c r="AB133" i="7" s="1"/>
  <c r="AA132" i="7"/>
  <c r="AB132" i="7" s="1"/>
  <c r="AA131" i="7"/>
  <c r="AB131" i="7" s="1"/>
  <c r="AA130" i="7"/>
  <c r="AB130" i="7" s="1"/>
  <c r="AA129" i="7"/>
  <c r="AB129" i="7" s="1"/>
  <c r="AA128" i="7"/>
  <c r="AB128" i="7" s="1"/>
  <c r="AA127" i="7"/>
  <c r="AB127" i="7" s="1"/>
  <c r="AA126" i="7"/>
  <c r="AB126" i="7" s="1"/>
  <c r="AA125" i="7"/>
  <c r="AB125" i="7" s="1"/>
  <c r="AA124" i="7"/>
  <c r="AB124" i="7" s="1"/>
  <c r="AA123" i="7"/>
  <c r="AB123" i="7" s="1"/>
  <c r="AA122" i="7"/>
  <c r="AB122" i="7" s="1"/>
  <c r="AA121" i="7"/>
  <c r="AB121" i="7" s="1"/>
  <c r="AA120" i="7"/>
  <c r="AB120" i="7" s="1"/>
  <c r="AA119" i="7"/>
  <c r="AB119" i="7" s="1"/>
  <c r="AA118" i="7"/>
  <c r="AB118" i="7" s="1"/>
  <c r="AA117" i="7"/>
  <c r="AB117" i="7" s="1"/>
  <c r="AA116" i="7"/>
  <c r="AB116" i="7" s="1"/>
  <c r="AA115" i="7"/>
  <c r="AB115" i="7" s="1"/>
  <c r="AA114" i="7"/>
  <c r="AB114" i="7" s="1"/>
  <c r="AA113" i="7"/>
  <c r="AB113" i="7" s="1"/>
  <c r="AA112" i="7"/>
  <c r="AB112" i="7" s="1"/>
  <c r="AA111" i="7"/>
  <c r="AB111" i="7" s="1"/>
  <c r="AA110" i="7"/>
  <c r="AB110" i="7" s="1"/>
  <c r="AA109" i="7"/>
  <c r="AB109" i="7" s="1"/>
  <c r="AA108" i="7"/>
  <c r="AB108" i="7" s="1"/>
  <c r="AA107" i="7"/>
  <c r="AB107" i="7" s="1"/>
  <c r="AA106" i="7"/>
  <c r="AB106" i="7" s="1"/>
  <c r="AA105" i="7"/>
  <c r="AB105" i="7" s="1"/>
  <c r="AA104" i="7"/>
  <c r="AB104" i="7" s="1"/>
  <c r="AA103" i="7"/>
  <c r="AB103" i="7" s="1"/>
  <c r="AA102" i="7"/>
  <c r="AB102" i="7" s="1"/>
  <c r="AA101" i="7"/>
  <c r="AB101" i="7" s="1"/>
  <c r="AA100" i="7"/>
  <c r="AB100" i="7" s="1"/>
  <c r="AA99" i="7"/>
  <c r="AB99" i="7" s="1"/>
  <c r="AA98" i="7"/>
  <c r="AB98" i="7" s="1"/>
  <c r="AA97" i="7"/>
  <c r="AB97" i="7" s="1"/>
  <c r="AA96" i="7"/>
  <c r="AB96" i="7" s="1"/>
  <c r="AA95" i="7"/>
  <c r="AB95" i="7" s="1"/>
  <c r="AA94" i="7"/>
  <c r="AB94" i="7" s="1"/>
  <c r="AA93" i="7"/>
  <c r="AB93" i="7" s="1"/>
  <c r="AA92" i="7"/>
  <c r="AB92" i="7" s="1"/>
  <c r="AA91" i="7"/>
  <c r="AB91" i="7" s="1"/>
  <c r="AA90" i="7"/>
  <c r="AB90" i="7" s="1"/>
  <c r="AA89" i="7"/>
  <c r="AB89" i="7" s="1"/>
  <c r="AA88" i="7"/>
  <c r="AB88" i="7" s="1"/>
  <c r="AA87" i="7"/>
  <c r="AB87" i="7" s="1"/>
  <c r="AA86" i="7"/>
  <c r="AB86" i="7" s="1"/>
  <c r="AA85" i="7"/>
  <c r="AB85" i="7" s="1"/>
  <c r="AA84" i="7"/>
  <c r="AB84" i="7" s="1"/>
  <c r="AA83" i="7"/>
  <c r="AB83" i="7" s="1"/>
  <c r="AA82" i="7"/>
  <c r="AB82" i="7" s="1"/>
  <c r="AA81" i="7"/>
  <c r="AB81" i="7" s="1"/>
  <c r="AA80" i="7"/>
  <c r="AB80" i="7" s="1"/>
  <c r="AA79" i="7"/>
  <c r="AB79" i="7" s="1"/>
  <c r="AA78" i="7"/>
  <c r="AB78" i="7" s="1"/>
  <c r="AA77" i="7"/>
  <c r="AB77" i="7" s="1"/>
  <c r="AA76" i="7"/>
  <c r="AB76" i="7" s="1"/>
  <c r="AA75" i="7"/>
  <c r="AB75" i="7" s="1"/>
  <c r="AA74" i="7"/>
  <c r="AB74" i="7" s="1"/>
  <c r="AA73" i="7"/>
  <c r="AB73" i="7" s="1"/>
  <c r="AA72" i="7"/>
  <c r="AB72" i="7" s="1"/>
  <c r="AA71" i="7"/>
  <c r="AB71" i="7" s="1"/>
  <c r="AA70" i="7"/>
  <c r="AB70" i="7" s="1"/>
  <c r="AA69" i="7"/>
  <c r="AB69" i="7" s="1"/>
  <c r="AA68" i="7"/>
  <c r="AB68" i="7" s="1"/>
  <c r="AA67" i="7"/>
  <c r="AB67" i="7" s="1"/>
  <c r="AA66" i="7"/>
  <c r="AB66" i="7" s="1"/>
  <c r="AA65" i="7"/>
  <c r="AB65" i="7" s="1"/>
  <c r="AA64" i="7"/>
  <c r="AB64" i="7" s="1"/>
  <c r="AA63" i="7"/>
  <c r="AB63" i="7" s="1"/>
  <c r="AA62" i="7"/>
  <c r="AB62" i="7" s="1"/>
  <c r="AA61" i="7"/>
  <c r="AB61" i="7" s="1"/>
  <c r="AA60" i="7"/>
  <c r="AB60" i="7" s="1"/>
  <c r="AA59" i="7"/>
  <c r="AB59" i="7" s="1"/>
  <c r="AA58" i="7"/>
  <c r="AB58" i="7" s="1"/>
  <c r="AA57" i="7"/>
  <c r="AB57" i="7" s="1"/>
  <c r="AA56" i="7"/>
  <c r="AB56" i="7" s="1"/>
  <c r="AA55" i="7"/>
  <c r="AB55" i="7" s="1"/>
  <c r="AA54" i="7"/>
  <c r="AB54" i="7" s="1"/>
  <c r="AA53" i="7"/>
  <c r="AB53" i="7" s="1"/>
  <c r="AA52" i="7"/>
  <c r="AB52" i="7" s="1"/>
  <c r="AA51" i="7"/>
  <c r="AB51" i="7" s="1"/>
  <c r="AA50" i="7"/>
  <c r="AB50" i="7" s="1"/>
  <c r="AA49" i="7"/>
  <c r="AB49" i="7" s="1"/>
  <c r="AA48" i="7"/>
  <c r="AB48" i="7" s="1"/>
  <c r="AA47" i="7"/>
  <c r="AB47" i="7" s="1"/>
  <c r="AA46" i="7"/>
  <c r="AB46" i="7" s="1"/>
  <c r="AA45" i="7"/>
  <c r="AB45" i="7" s="1"/>
  <c r="AA44" i="7"/>
  <c r="AB44" i="7" s="1"/>
  <c r="AA43" i="7"/>
  <c r="AB43" i="7" s="1"/>
  <c r="AA42" i="7"/>
  <c r="AB42" i="7" s="1"/>
  <c r="AA41" i="7"/>
  <c r="AB41" i="7" s="1"/>
  <c r="AA40" i="7"/>
  <c r="AB40" i="7" s="1"/>
  <c r="AA39" i="7"/>
  <c r="AB39" i="7" s="1"/>
  <c r="AA38" i="7"/>
  <c r="AB38" i="7" s="1"/>
  <c r="AA37" i="7"/>
  <c r="AB37" i="7" s="1"/>
  <c r="AA36" i="7"/>
  <c r="AB36" i="7" s="1"/>
  <c r="AA35" i="7"/>
  <c r="AB35" i="7" s="1"/>
  <c r="AA34" i="7"/>
  <c r="AB34" i="7" s="1"/>
  <c r="AA33" i="7"/>
  <c r="AB33" i="7" s="1"/>
  <c r="AA32" i="7"/>
  <c r="AB32" i="7" s="1"/>
  <c r="AA31" i="7"/>
  <c r="AB31" i="7" s="1"/>
  <c r="AA30" i="7"/>
  <c r="AB30" i="7" s="1"/>
  <c r="AA29" i="7"/>
  <c r="AB29" i="7" s="1"/>
  <c r="AA28" i="7"/>
  <c r="AB28" i="7" s="1"/>
  <c r="AA27" i="7"/>
  <c r="AB27" i="7" s="1"/>
  <c r="AA26" i="7"/>
  <c r="AB26" i="7" s="1"/>
  <c r="AA25" i="7"/>
  <c r="AB25" i="7" s="1"/>
  <c r="AA24" i="7"/>
  <c r="AB24" i="7" s="1"/>
  <c r="AA23" i="7"/>
  <c r="AB23" i="7" s="1"/>
  <c r="AA22" i="7"/>
  <c r="AB22" i="7" s="1"/>
  <c r="AA21" i="7"/>
  <c r="AB21" i="7" s="1"/>
  <c r="AA20" i="7"/>
  <c r="AB20" i="7" s="1"/>
  <c r="AA19" i="7"/>
  <c r="AB19" i="7" s="1"/>
  <c r="AA18" i="7"/>
  <c r="AB18" i="7" s="1"/>
  <c r="AA17" i="7"/>
  <c r="AB17" i="7" s="1"/>
  <c r="AA16" i="7"/>
  <c r="AB16" i="7" s="1"/>
  <c r="AA15" i="7"/>
  <c r="AB15" i="7" s="1"/>
  <c r="AA14" i="7"/>
  <c r="AB14" i="7" s="1"/>
  <c r="AA13" i="7"/>
  <c r="AB13" i="7" s="1"/>
  <c r="AA116" i="6"/>
  <c r="AB116" i="6" s="1"/>
  <c r="AA115" i="6"/>
  <c r="AB115" i="6" s="1"/>
  <c r="AA114" i="6"/>
  <c r="AB114" i="6" s="1"/>
  <c r="AA113" i="6"/>
  <c r="AB113" i="6" s="1"/>
  <c r="AA112" i="6"/>
  <c r="AB112" i="6" s="1"/>
  <c r="AA111" i="6"/>
  <c r="AB111" i="6" s="1"/>
  <c r="AA110" i="6"/>
  <c r="AB110" i="6" s="1"/>
  <c r="AA109" i="6"/>
  <c r="AB109" i="6" s="1"/>
  <c r="AA108" i="6"/>
  <c r="AB108" i="6" s="1"/>
  <c r="AA107" i="6"/>
  <c r="AB107" i="6" s="1"/>
  <c r="AA106" i="6"/>
  <c r="AB106" i="6" s="1"/>
  <c r="AA105" i="6"/>
  <c r="AB105" i="6" s="1"/>
  <c r="AA104" i="6"/>
  <c r="AB104" i="6" s="1"/>
  <c r="AA103" i="6"/>
  <c r="AB103" i="6" s="1"/>
  <c r="AA102" i="6"/>
  <c r="AB102" i="6" s="1"/>
  <c r="AA101" i="6"/>
  <c r="AB101" i="6" s="1"/>
  <c r="AA100" i="6"/>
  <c r="AB100" i="6" s="1"/>
  <c r="AA99" i="6"/>
  <c r="AB99" i="6" s="1"/>
  <c r="AA98" i="6"/>
  <c r="AB98" i="6" s="1"/>
  <c r="AA97" i="6"/>
  <c r="AB97" i="6" s="1"/>
  <c r="AA96" i="6"/>
  <c r="AB96" i="6" s="1"/>
  <c r="AA95" i="6"/>
  <c r="AB95" i="6" s="1"/>
  <c r="AA94" i="6"/>
  <c r="AB94" i="6" s="1"/>
  <c r="AA93" i="6"/>
  <c r="AB93" i="6" s="1"/>
  <c r="AA92" i="6"/>
  <c r="AB92" i="6" s="1"/>
  <c r="AA91" i="6"/>
  <c r="AB91" i="6" s="1"/>
  <c r="AA90" i="6"/>
  <c r="AB90" i="6" s="1"/>
  <c r="AA89" i="6"/>
  <c r="AB89" i="6" s="1"/>
  <c r="AA88" i="6"/>
  <c r="AB88" i="6" s="1"/>
  <c r="AA87" i="6"/>
  <c r="AB87" i="6" s="1"/>
  <c r="AA86" i="6"/>
  <c r="AB86" i="6" s="1"/>
  <c r="AA85" i="6"/>
  <c r="AB85" i="6" s="1"/>
  <c r="AA84" i="6"/>
  <c r="AB84" i="6" s="1"/>
  <c r="AA83" i="6"/>
  <c r="AB83" i="6" s="1"/>
  <c r="AA82" i="6"/>
  <c r="AB82" i="6" s="1"/>
  <c r="AA81" i="6"/>
  <c r="AB81" i="6" s="1"/>
  <c r="AA80" i="6"/>
  <c r="AB80" i="6" s="1"/>
  <c r="AA79" i="6"/>
  <c r="AB79" i="6" s="1"/>
  <c r="AA78" i="6"/>
  <c r="AB78" i="6" s="1"/>
  <c r="AA77" i="6"/>
  <c r="AB77" i="6" s="1"/>
  <c r="AA76" i="6"/>
  <c r="AB76" i="6" s="1"/>
  <c r="AA75" i="6"/>
  <c r="AB75" i="6" s="1"/>
  <c r="AA74" i="6"/>
  <c r="AB74" i="6" s="1"/>
  <c r="AA73" i="6"/>
  <c r="AB73" i="6" s="1"/>
  <c r="AA72" i="6"/>
  <c r="AB72" i="6" s="1"/>
  <c r="AA71" i="6"/>
  <c r="AB71" i="6" s="1"/>
  <c r="AA70" i="6"/>
  <c r="AB70" i="6" s="1"/>
  <c r="AA69" i="6"/>
  <c r="AB69" i="6" s="1"/>
  <c r="AA68" i="6"/>
  <c r="AB68" i="6" s="1"/>
  <c r="AA67" i="6"/>
  <c r="AB67" i="6" s="1"/>
  <c r="AA66" i="6"/>
  <c r="AB66" i="6" s="1"/>
  <c r="AA65" i="6"/>
  <c r="AB65" i="6" s="1"/>
  <c r="AA64" i="6"/>
  <c r="AB64" i="6" s="1"/>
  <c r="AA63" i="6"/>
  <c r="AB63" i="6" s="1"/>
  <c r="AA62" i="6"/>
  <c r="AB62" i="6" s="1"/>
  <c r="AA61" i="6"/>
  <c r="AB61" i="6" s="1"/>
  <c r="AA60" i="6"/>
  <c r="AB60" i="6" s="1"/>
  <c r="AA59" i="6"/>
  <c r="AB59" i="6" s="1"/>
  <c r="AA58" i="6"/>
  <c r="AB58" i="6" s="1"/>
  <c r="AA57" i="6"/>
  <c r="AB57" i="6" s="1"/>
  <c r="AA56" i="6"/>
  <c r="AB56" i="6" s="1"/>
  <c r="AA55" i="6"/>
  <c r="AB55" i="6" s="1"/>
  <c r="AA54" i="6"/>
  <c r="AB54" i="6" s="1"/>
  <c r="AA53" i="6"/>
  <c r="AB53" i="6" s="1"/>
  <c r="AA52" i="6"/>
  <c r="AB52" i="6" s="1"/>
  <c r="AA51" i="6"/>
  <c r="AB51" i="6" s="1"/>
  <c r="AA50" i="6"/>
  <c r="AB50" i="6" s="1"/>
  <c r="AA49" i="6"/>
  <c r="AB49" i="6" s="1"/>
  <c r="AA48" i="6"/>
  <c r="AB48" i="6" s="1"/>
  <c r="AA47" i="6"/>
  <c r="AB47" i="6" s="1"/>
  <c r="AA46" i="6"/>
  <c r="AB46" i="6" s="1"/>
  <c r="AA45" i="6"/>
  <c r="AB45" i="6" s="1"/>
  <c r="AA44" i="6"/>
  <c r="AB44" i="6" s="1"/>
  <c r="AA43" i="6"/>
  <c r="AB43" i="6" s="1"/>
  <c r="AA42" i="6"/>
  <c r="AB42" i="6" s="1"/>
  <c r="AA41" i="6"/>
  <c r="AB41" i="6" s="1"/>
  <c r="AA40" i="6"/>
  <c r="AB40" i="6" s="1"/>
  <c r="AA39" i="6"/>
  <c r="AB39" i="6" s="1"/>
  <c r="AA38" i="6"/>
  <c r="AB38" i="6" s="1"/>
  <c r="AA37" i="6"/>
  <c r="AB37" i="6" s="1"/>
  <c r="AA36" i="6"/>
  <c r="AB36" i="6" s="1"/>
  <c r="AA35" i="6"/>
  <c r="AB35" i="6" s="1"/>
  <c r="AA34" i="6"/>
  <c r="AB34" i="6" s="1"/>
  <c r="AA33" i="6"/>
  <c r="AB33" i="6" s="1"/>
  <c r="AA32" i="6"/>
  <c r="AB32" i="6" s="1"/>
  <c r="AA31" i="6"/>
  <c r="AB31" i="6" s="1"/>
  <c r="AA30" i="6"/>
  <c r="AB30" i="6" s="1"/>
  <c r="AA29" i="6"/>
  <c r="AB29" i="6" s="1"/>
  <c r="AA28" i="6"/>
  <c r="AB28" i="6" s="1"/>
  <c r="AA27" i="6"/>
  <c r="AB27" i="6" s="1"/>
  <c r="AA26" i="6"/>
  <c r="AB26" i="6" s="1"/>
  <c r="AA25" i="6"/>
  <c r="AB25" i="6" s="1"/>
  <c r="AA24" i="6"/>
  <c r="AB24" i="6" s="1"/>
  <c r="AA23" i="6"/>
  <c r="AB23" i="6" s="1"/>
  <c r="AA22" i="6"/>
  <c r="AB22" i="6" s="1"/>
  <c r="AA21" i="6"/>
  <c r="AB21" i="6" s="1"/>
  <c r="AA20" i="6"/>
  <c r="AB20" i="6" s="1"/>
  <c r="AA19" i="6"/>
  <c r="AB19" i="6" s="1"/>
  <c r="AA18" i="6"/>
  <c r="AB18" i="6" s="1"/>
  <c r="AA17" i="6"/>
  <c r="AB17" i="6" s="1"/>
  <c r="AA16" i="6"/>
  <c r="AB16" i="6" s="1"/>
  <c r="AA15" i="6"/>
  <c r="AB15" i="6" s="1"/>
  <c r="AA14" i="6"/>
  <c r="AB14" i="6" s="1"/>
  <c r="AA13" i="6"/>
  <c r="AB13" i="6" s="1"/>
  <c r="AA173" i="5"/>
  <c r="AB173" i="5" s="1"/>
  <c r="AA172" i="5"/>
  <c r="AB172" i="5" s="1"/>
  <c r="AA171" i="5"/>
  <c r="AB171" i="5" s="1"/>
  <c r="AA170" i="5"/>
  <c r="AB170" i="5" s="1"/>
  <c r="AA169" i="5"/>
  <c r="AB169" i="5" s="1"/>
  <c r="AA168" i="5"/>
  <c r="AB168" i="5" s="1"/>
  <c r="AA167" i="5"/>
  <c r="AB167" i="5" s="1"/>
  <c r="AA166" i="5"/>
  <c r="AB166" i="5" s="1"/>
  <c r="AA165" i="5"/>
  <c r="AB165" i="5" s="1"/>
  <c r="AA164" i="5"/>
  <c r="AB164" i="5" s="1"/>
  <c r="AA163" i="5"/>
  <c r="AB163" i="5" s="1"/>
  <c r="AA162" i="5"/>
  <c r="AB162" i="5" s="1"/>
  <c r="AA161" i="5"/>
  <c r="AB161" i="5" s="1"/>
  <c r="AA160" i="5"/>
  <c r="AB160" i="5" s="1"/>
  <c r="AA159" i="5"/>
  <c r="AB159" i="5" s="1"/>
  <c r="AA158" i="5"/>
  <c r="AB158" i="5" s="1"/>
  <c r="AA157" i="5"/>
  <c r="AB157" i="5" s="1"/>
  <c r="AA156" i="5"/>
  <c r="AB156" i="5" s="1"/>
  <c r="AA155" i="5"/>
  <c r="AB155" i="5" s="1"/>
  <c r="AA154" i="5"/>
  <c r="AB154" i="5" s="1"/>
  <c r="AA153" i="5"/>
  <c r="AB153" i="5" s="1"/>
  <c r="AA152" i="5"/>
  <c r="AB152" i="5" s="1"/>
  <c r="AA151" i="5"/>
  <c r="AB151" i="5" s="1"/>
  <c r="AA150" i="5"/>
  <c r="AB150" i="5" s="1"/>
  <c r="AA149" i="5"/>
  <c r="AB149" i="5" s="1"/>
  <c r="AA148" i="5"/>
  <c r="AB148" i="5" s="1"/>
  <c r="AA147" i="5"/>
  <c r="AB147" i="5" s="1"/>
  <c r="AA146" i="5"/>
  <c r="AB146" i="5" s="1"/>
  <c r="AA145" i="5"/>
  <c r="AB145" i="5" s="1"/>
  <c r="AA144" i="5"/>
  <c r="AB144" i="5" s="1"/>
  <c r="AA143" i="5"/>
  <c r="AB143" i="5" s="1"/>
  <c r="AA142" i="5"/>
  <c r="AB142" i="5" s="1"/>
  <c r="AA141" i="5"/>
  <c r="AB141" i="5" s="1"/>
  <c r="AA140" i="5"/>
  <c r="AB140" i="5" s="1"/>
  <c r="AA139" i="5"/>
  <c r="AB139" i="5" s="1"/>
  <c r="AA138" i="5"/>
  <c r="AB138" i="5" s="1"/>
  <c r="AA137" i="5"/>
  <c r="AB137" i="5" s="1"/>
  <c r="AA136" i="5"/>
  <c r="AB136" i="5" s="1"/>
  <c r="AA135" i="5"/>
  <c r="AB135" i="5" s="1"/>
  <c r="AA134" i="5"/>
  <c r="AB134" i="5" s="1"/>
  <c r="AA133" i="5"/>
  <c r="AB133" i="5" s="1"/>
  <c r="AA132" i="5"/>
  <c r="AB132" i="5" s="1"/>
  <c r="AA131" i="5"/>
  <c r="AB131" i="5" s="1"/>
  <c r="AA130" i="5"/>
  <c r="AB130" i="5" s="1"/>
  <c r="AA129" i="5"/>
  <c r="AB129" i="5" s="1"/>
  <c r="AA128" i="5"/>
  <c r="AB128" i="5" s="1"/>
  <c r="AA127" i="5"/>
  <c r="AB127" i="5" s="1"/>
  <c r="AA126" i="5"/>
  <c r="AB126" i="5" s="1"/>
  <c r="AA125" i="5"/>
  <c r="AB125" i="5" s="1"/>
  <c r="AA124" i="5"/>
  <c r="AB124" i="5" s="1"/>
  <c r="AA123" i="5"/>
  <c r="AB123" i="5" s="1"/>
  <c r="AA122" i="5"/>
  <c r="AB122" i="5" s="1"/>
  <c r="AA121" i="5"/>
  <c r="AB121" i="5" s="1"/>
  <c r="AA120" i="5"/>
  <c r="AB120" i="5" s="1"/>
  <c r="AA119" i="5"/>
  <c r="AB119" i="5" s="1"/>
  <c r="AA118" i="5"/>
  <c r="AB118" i="5" s="1"/>
  <c r="AA117" i="5"/>
  <c r="AB117" i="5" s="1"/>
  <c r="AA116" i="5"/>
  <c r="AB116" i="5" s="1"/>
  <c r="AA115" i="5"/>
  <c r="AB115" i="5" s="1"/>
  <c r="AA114" i="5"/>
  <c r="AB114" i="5" s="1"/>
  <c r="AA113" i="5"/>
  <c r="AB113" i="5" s="1"/>
  <c r="AA112" i="5"/>
  <c r="AB112" i="5" s="1"/>
  <c r="AA111" i="5"/>
  <c r="AB111" i="5" s="1"/>
  <c r="AA110" i="5"/>
  <c r="AB110" i="5" s="1"/>
  <c r="AA109" i="5"/>
  <c r="AB109" i="5" s="1"/>
  <c r="AA108" i="5"/>
  <c r="AB108" i="5" s="1"/>
  <c r="AA107" i="5"/>
  <c r="AB107" i="5" s="1"/>
  <c r="AA106" i="5"/>
  <c r="AB106" i="5" s="1"/>
  <c r="AA105" i="5"/>
  <c r="AB105" i="5" s="1"/>
  <c r="AA104" i="5"/>
  <c r="AB104" i="5" s="1"/>
  <c r="AA103" i="5"/>
  <c r="AB103" i="5" s="1"/>
  <c r="AA102" i="5"/>
  <c r="AB102" i="5" s="1"/>
  <c r="AA101" i="5"/>
  <c r="AB101" i="5" s="1"/>
  <c r="AA100" i="5"/>
  <c r="AB100" i="5" s="1"/>
  <c r="AA99" i="5"/>
  <c r="AB99" i="5" s="1"/>
  <c r="AA98" i="5"/>
  <c r="AB98" i="5" s="1"/>
  <c r="AA97" i="5"/>
  <c r="AB97" i="5" s="1"/>
  <c r="AA96" i="5"/>
  <c r="AB96" i="5" s="1"/>
  <c r="AA95" i="5"/>
  <c r="AB95" i="5" s="1"/>
  <c r="AA94" i="5"/>
  <c r="AB94" i="5" s="1"/>
  <c r="AA93" i="5"/>
  <c r="AB93" i="5" s="1"/>
  <c r="AA92" i="5"/>
  <c r="AB92" i="5" s="1"/>
  <c r="AA91" i="5"/>
  <c r="AB91" i="5" s="1"/>
  <c r="AA90" i="5"/>
  <c r="AB90" i="5" s="1"/>
  <c r="AA89" i="5"/>
  <c r="AB89" i="5" s="1"/>
  <c r="AA88" i="5"/>
  <c r="AB88" i="5" s="1"/>
  <c r="AA87" i="5"/>
  <c r="AB87" i="5" s="1"/>
  <c r="AA86" i="5"/>
  <c r="AB86" i="5" s="1"/>
  <c r="AA85" i="5"/>
  <c r="AB85" i="5" s="1"/>
  <c r="AA84" i="5"/>
  <c r="AB84" i="5" s="1"/>
  <c r="AA83" i="5"/>
  <c r="AB83" i="5" s="1"/>
  <c r="AA82" i="5"/>
  <c r="AB82" i="5" s="1"/>
  <c r="AA81" i="5"/>
  <c r="AB81" i="5" s="1"/>
  <c r="AA80" i="5"/>
  <c r="AB80" i="5" s="1"/>
  <c r="AA79" i="5"/>
  <c r="AB79" i="5" s="1"/>
  <c r="AA78" i="5"/>
  <c r="AB78" i="5" s="1"/>
  <c r="AA77" i="5"/>
  <c r="AB77" i="5" s="1"/>
  <c r="AA76" i="5"/>
  <c r="AB76" i="5" s="1"/>
  <c r="AA75" i="5"/>
  <c r="AB75" i="5" s="1"/>
  <c r="AA74" i="5"/>
  <c r="AB74" i="5" s="1"/>
  <c r="AA73" i="5"/>
  <c r="AB73" i="5" s="1"/>
  <c r="AA72" i="5"/>
  <c r="AB72" i="5" s="1"/>
  <c r="AA71" i="5"/>
  <c r="AB71" i="5" s="1"/>
  <c r="AA70" i="5"/>
  <c r="AB70" i="5" s="1"/>
  <c r="AA69" i="5"/>
  <c r="AB69" i="5" s="1"/>
  <c r="AA68" i="5"/>
  <c r="AB68" i="5" s="1"/>
  <c r="AA67" i="5"/>
  <c r="AB67" i="5" s="1"/>
  <c r="AA66" i="5"/>
  <c r="AB66" i="5" s="1"/>
  <c r="AA65" i="5"/>
  <c r="AB65" i="5" s="1"/>
  <c r="AA64" i="5"/>
  <c r="AB64" i="5" s="1"/>
  <c r="AA63" i="5"/>
  <c r="AB63" i="5" s="1"/>
  <c r="AA62" i="5"/>
  <c r="AB62" i="5" s="1"/>
  <c r="AA61" i="5"/>
  <c r="AB61" i="5" s="1"/>
  <c r="AA60" i="5"/>
  <c r="AB60" i="5" s="1"/>
  <c r="AA59" i="5"/>
  <c r="AB59" i="5" s="1"/>
  <c r="AA58" i="5"/>
  <c r="AB58" i="5" s="1"/>
  <c r="AA57" i="5"/>
  <c r="AB57" i="5" s="1"/>
  <c r="AA56" i="5"/>
  <c r="AB56" i="5" s="1"/>
  <c r="AA55" i="5"/>
  <c r="AB55" i="5" s="1"/>
  <c r="AA54" i="5"/>
  <c r="AB54" i="5" s="1"/>
  <c r="AA53" i="5"/>
  <c r="AB53" i="5" s="1"/>
  <c r="AA52" i="5"/>
  <c r="AB52" i="5" s="1"/>
  <c r="AA51" i="5"/>
  <c r="AB51" i="5" s="1"/>
  <c r="AA50" i="5"/>
  <c r="AB50" i="5" s="1"/>
  <c r="AA49" i="5"/>
  <c r="AB49" i="5" s="1"/>
  <c r="AA48" i="5"/>
  <c r="AB48" i="5" s="1"/>
  <c r="AA47" i="5"/>
  <c r="AB47" i="5" s="1"/>
  <c r="AA46" i="5"/>
  <c r="AB46" i="5" s="1"/>
  <c r="AA45" i="5"/>
  <c r="AB45" i="5" s="1"/>
  <c r="AA44" i="5"/>
  <c r="AB44" i="5" s="1"/>
  <c r="AA43" i="5"/>
  <c r="AB43" i="5" s="1"/>
  <c r="AA42" i="5"/>
  <c r="AB42" i="5" s="1"/>
  <c r="AA41" i="5"/>
  <c r="AB41" i="5" s="1"/>
  <c r="AA40" i="5"/>
  <c r="AB40" i="5" s="1"/>
  <c r="AA39" i="5"/>
  <c r="AB39" i="5" s="1"/>
  <c r="AA38" i="5"/>
  <c r="AB38" i="5" s="1"/>
  <c r="AA37" i="5"/>
  <c r="AB37" i="5" s="1"/>
  <c r="AA36" i="5"/>
  <c r="AB36" i="5" s="1"/>
  <c r="AA35" i="5"/>
  <c r="AB35" i="5" s="1"/>
  <c r="AA34" i="5"/>
  <c r="AB34" i="5" s="1"/>
  <c r="AA33" i="5"/>
  <c r="AB33" i="5" s="1"/>
  <c r="AA32" i="5"/>
  <c r="AB32" i="5" s="1"/>
  <c r="AA31" i="5"/>
  <c r="AB31" i="5" s="1"/>
  <c r="AA30" i="5"/>
  <c r="AB30" i="5" s="1"/>
  <c r="AA29" i="5"/>
  <c r="AB29" i="5" s="1"/>
  <c r="AA28" i="5"/>
  <c r="AB28" i="5" s="1"/>
  <c r="AA27" i="5"/>
  <c r="AB27" i="5" s="1"/>
  <c r="AA26" i="5"/>
  <c r="AB26" i="5" s="1"/>
  <c r="AA25" i="5"/>
  <c r="AB25" i="5" s="1"/>
  <c r="AA24" i="5"/>
  <c r="AB24" i="5" s="1"/>
  <c r="AA23" i="5"/>
  <c r="AB23" i="5" s="1"/>
  <c r="AA22" i="5"/>
  <c r="AB22" i="5" s="1"/>
  <c r="AA21" i="5"/>
  <c r="AB21" i="5" s="1"/>
  <c r="AA20" i="5"/>
  <c r="AB20" i="5" s="1"/>
  <c r="AA19" i="5"/>
  <c r="AB19" i="5" s="1"/>
  <c r="AA18" i="5"/>
  <c r="AB18" i="5" s="1"/>
  <c r="AA17" i="5"/>
  <c r="AB17" i="5" s="1"/>
  <c r="AA16" i="5"/>
  <c r="AB16" i="5" s="1"/>
  <c r="AA15" i="5"/>
  <c r="AB15" i="5" s="1"/>
  <c r="AA14" i="5"/>
  <c r="AB14" i="5" s="1"/>
  <c r="AA13" i="5"/>
  <c r="AB13" i="5" s="1"/>
  <c r="AA201" i="4"/>
  <c r="AB201" i="4" s="1"/>
  <c r="AA200" i="4"/>
  <c r="AB200" i="4" s="1"/>
  <c r="AA199" i="4"/>
  <c r="AB199" i="4" s="1"/>
  <c r="AA198" i="4"/>
  <c r="AB198" i="4" s="1"/>
  <c r="AA197" i="4"/>
  <c r="AB197" i="4" s="1"/>
  <c r="AA196" i="4"/>
  <c r="AB196" i="4" s="1"/>
  <c r="AA195" i="4"/>
  <c r="AB195" i="4" s="1"/>
  <c r="AA194" i="4"/>
  <c r="AB194" i="4" s="1"/>
  <c r="AA193" i="4"/>
  <c r="AB193" i="4" s="1"/>
  <c r="AA192" i="4"/>
  <c r="AB192" i="4" s="1"/>
  <c r="AA191" i="4"/>
  <c r="AB191" i="4" s="1"/>
  <c r="AA190" i="4"/>
  <c r="AB190" i="4" s="1"/>
  <c r="AA189" i="4"/>
  <c r="AB189" i="4" s="1"/>
  <c r="AA188" i="4"/>
  <c r="AB188" i="4" s="1"/>
  <c r="AA187" i="4"/>
  <c r="AB187" i="4" s="1"/>
  <c r="AA186" i="4"/>
  <c r="AB186" i="4" s="1"/>
  <c r="AA185" i="4"/>
  <c r="AB185" i="4" s="1"/>
  <c r="AA184" i="4"/>
  <c r="AB184" i="4" s="1"/>
  <c r="AA183" i="4"/>
  <c r="AB183" i="4" s="1"/>
  <c r="AA182" i="4"/>
  <c r="AB182" i="4" s="1"/>
  <c r="AA181" i="4"/>
  <c r="AB181" i="4" s="1"/>
  <c r="AA180" i="4"/>
  <c r="AB180" i="4" s="1"/>
  <c r="AA179" i="4"/>
  <c r="AB179" i="4" s="1"/>
  <c r="AA178" i="4"/>
  <c r="AB178" i="4" s="1"/>
  <c r="AA177" i="4"/>
  <c r="AB177" i="4" s="1"/>
  <c r="AA176" i="4"/>
  <c r="AB176" i="4" s="1"/>
  <c r="AA175" i="4"/>
  <c r="AB175" i="4" s="1"/>
  <c r="AA174" i="4"/>
  <c r="AB174" i="4" s="1"/>
  <c r="AA173" i="4"/>
  <c r="AB173" i="4" s="1"/>
  <c r="AA172" i="4"/>
  <c r="AB172" i="4" s="1"/>
  <c r="AA171" i="4"/>
  <c r="AB171" i="4" s="1"/>
  <c r="AA170" i="4"/>
  <c r="AB170" i="4" s="1"/>
  <c r="AA169" i="4"/>
  <c r="AB169" i="4" s="1"/>
  <c r="AA168" i="4"/>
  <c r="AB168" i="4" s="1"/>
  <c r="AA167" i="4"/>
  <c r="AB167" i="4" s="1"/>
  <c r="AA166" i="4"/>
  <c r="AB166" i="4" s="1"/>
  <c r="AA165" i="4"/>
  <c r="AB165" i="4" s="1"/>
  <c r="AA164" i="4"/>
  <c r="AB164" i="4" s="1"/>
  <c r="AA163" i="4"/>
  <c r="AB163" i="4" s="1"/>
  <c r="AA162" i="4"/>
  <c r="AB162" i="4" s="1"/>
  <c r="AA161" i="4"/>
  <c r="AB161" i="4" s="1"/>
  <c r="AA160" i="4"/>
  <c r="AB160" i="4" s="1"/>
  <c r="AA159" i="4"/>
  <c r="AB159" i="4" s="1"/>
  <c r="AA158" i="4"/>
  <c r="AB158" i="4" s="1"/>
  <c r="AA157" i="4"/>
  <c r="AB157" i="4" s="1"/>
  <c r="AA156" i="4"/>
  <c r="AB156" i="4" s="1"/>
  <c r="AA155" i="4"/>
  <c r="AB155" i="4" s="1"/>
  <c r="AA154" i="4"/>
  <c r="AB154" i="4" s="1"/>
  <c r="AA153" i="4"/>
  <c r="AB153" i="4" s="1"/>
  <c r="AA152" i="4"/>
  <c r="AB152" i="4" s="1"/>
  <c r="AA151" i="4"/>
  <c r="AB151" i="4" s="1"/>
  <c r="AA150" i="4"/>
  <c r="AB150" i="4" s="1"/>
  <c r="AA149" i="4"/>
  <c r="AB149" i="4" s="1"/>
  <c r="AA148" i="4"/>
  <c r="AB148" i="4" s="1"/>
  <c r="AA147" i="4"/>
  <c r="AB147" i="4" s="1"/>
  <c r="AA146" i="4"/>
  <c r="AB146" i="4" s="1"/>
  <c r="AA145" i="4"/>
  <c r="AB145" i="4" s="1"/>
  <c r="AA144" i="4"/>
  <c r="AB144" i="4" s="1"/>
  <c r="AA143" i="4"/>
  <c r="AB143" i="4" s="1"/>
  <c r="AA142" i="4"/>
  <c r="AB142" i="4" s="1"/>
  <c r="AA141" i="4"/>
  <c r="AB141" i="4" s="1"/>
  <c r="AA140" i="4"/>
  <c r="AB140" i="4" s="1"/>
  <c r="AA139" i="4"/>
  <c r="AB139" i="4" s="1"/>
  <c r="AA138" i="4"/>
  <c r="AB138" i="4" s="1"/>
  <c r="AA137" i="4"/>
  <c r="AB137" i="4" s="1"/>
  <c r="AA136" i="4"/>
  <c r="AB136" i="4" s="1"/>
  <c r="AA135" i="4"/>
  <c r="AB135" i="4" s="1"/>
  <c r="AA134" i="4"/>
  <c r="AB134" i="4" s="1"/>
  <c r="AA133" i="4"/>
  <c r="AB133" i="4" s="1"/>
  <c r="AA132" i="4"/>
  <c r="AB132" i="4" s="1"/>
  <c r="AA131" i="4"/>
  <c r="AB131" i="4" s="1"/>
  <c r="AA130" i="4"/>
  <c r="AB130" i="4" s="1"/>
  <c r="AA129" i="4"/>
  <c r="AB129" i="4" s="1"/>
  <c r="AA128" i="4"/>
  <c r="AB128" i="4" s="1"/>
  <c r="AA127" i="4"/>
  <c r="AB127" i="4" s="1"/>
  <c r="AA126" i="4"/>
  <c r="AB126" i="4" s="1"/>
  <c r="AA125" i="4"/>
  <c r="AB125" i="4" s="1"/>
  <c r="AA124" i="4"/>
  <c r="AB124" i="4" s="1"/>
  <c r="AA123" i="4"/>
  <c r="AB123" i="4" s="1"/>
  <c r="AA122" i="4"/>
  <c r="AB122" i="4" s="1"/>
  <c r="AA121" i="4"/>
  <c r="AB121" i="4" s="1"/>
  <c r="AA120" i="4"/>
  <c r="AB120" i="4" s="1"/>
  <c r="AA119" i="4"/>
  <c r="AB119" i="4" s="1"/>
  <c r="AA118" i="4"/>
  <c r="AB118" i="4" s="1"/>
  <c r="AA117" i="4"/>
  <c r="AB117" i="4" s="1"/>
  <c r="AA116" i="4"/>
  <c r="AB116" i="4" s="1"/>
  <c r="AA115" i="4"/>
  <c r="AB115" i="4" s="1"/>
  <c r="AA114" i="4"/>
  <c r="AB114" i="4" s="1"/>
  <c r="AA113" i="4"/>
  <c r="AB113" i="4" s="1"/>
  <c r="AA112" i="4"/>
  <c r="AB112" i="4" s="1"/>
  <c r="AA111" i="4"/>
  <c r="AB111" i="4" s="1"/>
  <c r="AA110" i="4"/>
  <c r="AB110" i="4" s="1"/>
  <c r="AA109" i="4"/>
  <c r="AB109" i="4" s="1"/>
  <c r="AA108" i="4"/>
  <c r="AB108" i="4" s="1"/>
  <c r="AA107" i="4"/>
  <c r="AB107" i="4" s="1"/>
  <c r="AA106" i="4"/>
  <c r="AB106" i="4" s="1"/>
  <c r="AA105" i="4"/>
  <c r="AB105" i="4" s="1"/>
  <c r="AA104" i="4"/>
  <c r="AB104" i="4" s="1"/>
  <c r="AA103" i="4"/>
  <c r="AB103" i="4" s="1"/>
  <c r="AA102" i="4"/>
  <c r="AB102" i="4" s="1"/>
  <c r="AA101" i="4"/>
  <c r="AB101" i="4" s="1"/>
  <c r="AA100" i="4"/>
  <c r="AB100" i="4" s="1"/>
  <c r="AA99" i="4"/>
  <c r="AB99" i="4" s="1"/>
  <c r="AA98" i="4"/>
  <c r="AB98" i="4" s="1"/>
  <c r="AA97" i="4"/>
  <c r="AB97" i="4" s="1"/>
  <c r="AA96" i="4"/>
  <c r="AB96" i="4" s="1"/>
  <c r="AA95" i="4"/>
  <c r="AB95" i="4" s="1"/>
  <c r="AA94" i="4"/>
  <c r="AB94" i="4" s="1"/>
  <c r="AA93" i="4"/>
  <c r="AB93" i="4" s="1"/>
  <c r="AA92" i="4"/>
  <c r="AB92" i="4" s="1"/>
  <c r="AA91" i="4"/>
  <c r="AB91" i="4" s="1"/>
  <c r="AA90" i="4"/>
  <c r="AB90" i="4" s="1"/>
  <c r="AA89" i="4"/>
  <c r="AB89" i="4" s="1"/>
  <c r="AA88" i="4"/>
  <c r="AB88" i="4" s="1"/>
  <c r="AA87" i="4"/>
  <c r="AB87" i="4" s="1"/>
  <c r="AA86" i="4"/>
  <c r="AB86" i="4" s="1"/>
  <c r="AA85" i="4"/>
  <c r="AB85" i="4" s="1"/>
  <c r="AA84" i="4"/>
  <c r="AB84" i="4" s="1"/>
  <c r="AA83" i="4"/>
  <c r="AB83" i="4" s="1"/>
  <c r="AA82" i="4"/>
  <c r="AB82" i="4" s="1"/>
  <c r="AA81" i="4"/>
  <c r="AB81" i="4" s="1"/>
  <c r="AA80" i="4"/>
  <c r="AB80" i="4" s="1"/>
  <c r="AA79" i="4"/>
  <c r="AB79" i="4" s="1"/>
  <c r="AA78" i="4"/>
  <c r="AB78" i="4" s="1"/>
  <c r="AA77" i="4"/>
  <c r="AB77" i="4" s="1"/>
  <c r="AA76" i="4"/>
  <c r="AB76" i="4" s="1"/>
  <c r="AA75" i="4"/>
  <c r="AB75" i="4" s="1"/>
  <c r="AA74" i="4"/>
  <c r="AB74" i="4" s="1"/>
  <c r="AA73" i="4"/>
  <c r="AB73" i="4" s="1"/>
  <c r="AA72" i="4"/>
  <c r="AB72" i="4" s="1"/>
  <c r="AA71" i="4"/>
  <c r="AB71" i="4" s="1"/>
  <c r="AA70" i="4"/>
  <c r="AB70" i="4" s="1"/>
  <c r="AA69" i="4"/>
  <c r="AB69" i="4" s="1"/>
  <c r="AA68" i="4"/>
  <c r="AB68" i="4" s="1"/>
  <c r="AA67" i="4"/>
  <c r="AB67" i="4" s="1"/>
  <c r="AA66" i="4"/>
  <c r="AB66" i="4" s="1"/>
  <c r="AA65" i="4"/>
  <c r="AB65" i="4" s="1"/>
  <c r="AA64" i="4"/>
  <c r="AB64" i="4" s="1"/>
  <c r="AA63" i="4"/>
  <c r="AB63" i="4" s="1"/>
  <c r="AA62" i="4"/>
  <c r="AB62" i="4" s="1"/>
  <c r="AA61" i="4"/>
  <c r="AB61" i="4" s="1"/>
  <c r="AA60" i="4"/>
  <c r="AB60" i="4" s="1"/>
  <c r="AA59" i="4"/>
  <c r="AB59" i="4" s="1"/>
  <c r="AA58" i="4"/>
  <c r="AB58" i="4" s="1"/>
  <c r="AA57" i="4"/>
  <c r="AB57" i="4" s="1"/>
  <c r="AA56" i="4"/>
  <c r="AB56" i="4" s="1"/>
  <c r="AA55" i="4"/>
  <c r="AB55" i="4" s="1"/>
  <c r="AA54" i="4"/>
  <c r="AB54" i="4" s="1"/>
  <c r="AA53" i="4"/>
  <c r="AB53" i="4" s="1"/>
  <c r="AA52" i="4"/>
  <c r="AB52" i="4" s="1"/>
  <c r="AA51" i="4"/>
  <c r="AB51" i="4" s="1"/>
  <c r="AA50" i="4"/>
  <c r="AB50" i="4" s="1"/>
  <c r="AA49" i="4"/>
  <c r="AB49" i="4" s="1"/>
  <c r="AA48" i="4"/>
  <c r="AB48" i="4" s="1"/>
  <c r="AA47" i="4"/>
  <c r="AB47" i="4" s="1"/>
  <c r="AA46" i="4"/>
  <c r="AB46" i="4" s="1"/>
  <c r="AA45" i="4"/>
  <c r="AB45" i="4" s="1"/>
  <c r="AA44" i="4"/>
  <c r="AB44" i="4" s="1"/>
  <c r="AA43" i="4"/>
  <c r="AB43" i="4" s="1"/>
  <c r="AA42" i="4"/>
  <c r="AB42" i="4" s="1"/>
  <c r="AA41" i="4"/>
  <c r="AB41" i="4" s="1"/>
  <c r="AA40" i="4"/>
  <c r="AB40" i="4" s="1"/>
  <c r="AA39" i="4"/>
  <c r="AB39" i="4" s="1"/>
  <c r="AA38" i="4"/>
  <c r="AB38" i="4" s="1"/>
  <c r="AA37" i="4"/>
  <c r="AB37" i="4" s="1"/>
  <c r="AA36" i="4"/>
  <c r="AB36" i="4" s="1"/>
  <c r="AA35" i="4"/>
  <c r="AB35" i="4" s="1"/>
  <c r="AA34" i="4"/>
  <c r="AB34" i="4" s="1"/>
  <c r="AA33" i="4"/>
  <c r="AB33" i="4" s="1"/>
  <c r="AA32" i="4"/>
  <c r="AB32" i="4" s="1"/>
  <c r="AA31" i="4"/>
  <c r="AB31" i="4" s="1"/>
  <c r="AA30" i="4"/>
  <c r="AB30" i="4" s="1"/>
  <c r="AA29" i="4"/>
  <c r="AB29" i="4" s="1"/>
  <c r="AA28" i="4"/>
  <c r="AB28" i="4" s="1"/>
  <c r="AA27" i="4"/>
  <c r="AB27" i="4" s="1"/>
  <c r="AA26" i="4"/>
  <c r="AB26" i="4" s="1"/>
  <c r="AA25" i="4"/>
  <c r="AB25" i="4" s="1"/>
  <c r="AA24" i="4"/>
  <c r="AB24" i="4" s="1"/>
  <c r="AA23" i="4"/>
  <c r="AB23" i="4" s="1"/>
  <c r="AA22" i="4"/>
  <c r="AB22" i="4" s="1"/>
  <c r="AA21" i="4"/>
  <c r="AB21" i="4" s="1"/>
  <c r="AA20" i="4"/>
  <c r="AB20" i="4" s="1"/>
  <c r="AA19" i="4"/>
  <c r="AB19" i="4" s="1"/>
  <c r="AA18" i="4"/>
  <c r="AB18" i="4" s="1"/>
  <c r="AA17" i="4"/>
  <c r="AB17" i="4" s="1"/>
  <c r="AA16" i="4"/>
  <c r="AB16" i="4" s="1"/>
  <c r="AA15" i="4"/>
  <c r="AB15" i="4" s="1"/>
  <c r="AA14" i="4"/>
  <c r="AB14" i="4" s="1"/>
  <c r="AA13" i="4"/>
  <c r="AB13" i="4" s="1"/>
  <c r="AA48" i="3"/>
  <c r="AB48" i="3" s="1"/>
  <c r="AA47" i="3"/>
  <c r="AB47" i="3" s="1"/>
  <c r="AA46" i="3"/>
  <c r="AB46" i="3" s="1"/>
  <c r="AA45" i="3"/>
  <c r="AB45" i="3" s="1"/>
  <c r="AA44" i="3"/>
  <c r="AB44" i="3" s="1"/>
  <c r="AA43" i="3"/>
  <c r="AB43" i="3" s="1"/>
  <c r="AA42" i="3"/>
  <c r="AB42" i="3" s="1"/>
  <c r="AA41" i="3"/>
  <c r="AB41" i="3" s="1"/>
  <c r="AA40" i="3"/>
  <c r="AB40" i="3" s="1"/>
  <c r="AA39" i="3"/>
  <c r="AB39" i="3" s="1"/>
  <c r="AA38" i="3"/>
  <c r="AB38" i="3" s="1"/>
  <c r="AA37" i="3"/>
  <c r="AB37" i="3" s="1"/>
  <c r="AA36" i="3"/>
  <c r="AB36" i="3" s="1"/>
  <c r="AA35" i="3"/>
  <c r="AB35" i="3" s="1"/>
  <c r="AA34" i="3"/>
  <c r="AB34" i="3" s="1"/>
  <c r="AA33" i="3"/>
  <c r="AB33" i="3" s="1"/>
  <c r="AA32" i="3"/>
  <c r="AB32" i="3" s="1"/>
  <c r="AA31" i="3"/>
  <c r="AB31" i="3" s="1"/>
  <c r="AA30" i="3"/>
  <c r="AB30" i="3" s="1"/>
  <c r="AA29" i="3"/>
  <c r="AB29" i="3" s="1"/>
  <c r="AA28" i="3"/>
  <c r="AB28" i="3" s="1"/>
  <c r="AA27" i="3"/>
  <c r="AB27" i="3" s="1"/>
  <c r="AA26" i="3"/>
  <c r="AB26" i="3" s="1"/>
  <c r="AA25" i="3"/>
  <c r="AB25" i="3" s="1"/>
  <c r="AA24" i="3"/>
  <c r="AB24" i="3" s="1"/>
  <c r="AA23" i="3"/>
  <c r="AB23" i="3" s="1"/>
  <c r="AA22" i="3"/>
  <c r="AB22" i="3" s="1"/>
  <c r="AA21" i="3"/>
  <c r="AB21" i="3" s="1"/>
  <c r="AA20" i="3"/>
  <c r="AB20" i="3" s="1"/>
  <c r="AA19" i="3"/>
  <c r="AB19" i="3" s="1"/>
  <c r="AA18" i="3"/>
  <c r="AB18" i="3" s="1"/>
  <c r="AA17" i="3"/>
  <c r="AB17" i="3" s="1"/>
  <c r="AA16" i="3"/>
  <c r="AB16" i="3" s="1"/>
  <c r="AA15" i="3"/>
  <c r="AB15" i="3" s="1"/>
  <c r="AA14" i="3"/>
  <c r="AB14" i="3" s="1"/>
  <c r="AA13" i="3"/>
  <c r="AB13" i="3" s="1"/>
  <c r="AA14" i="2"/>
  <c r="AB14" i="2" s="1"/>
  <c r="AA15" i="2"/>
  <c r="AB15" i="2" s="1"/>
  <c r="AA16" i="2"/>
  <c r="AB16" i="2" s="1"/>
  <c r="AA17" i="2"/>
  <c r="AB17" i="2" s="1"/>
  <c r="AA18" i="2"/>
  <c r="AB18" i="2" s="1"/>
  <c r="AA19" i="2"/>
  <c r="AB19" i="2" s="1"/>
  <c r="AA20" i="2"/>
  <c r="AB20" i="2" s="1"/>
  <c r="AA21" i="2"/>
  <c r="AB21" i="2" s="1"/>
  <c r="AA22" i="2"/>
  <c r="AB22" i="2" s="1"/>
  <c r="AA23" i="2"/>
  <c r="AB23" i="2" s="1"/>
  <c r="AA24" i="2"/>
  <c r="AB24" i="2" s="1"/>
  <c r="AA25" i="2"/>
  <c r="AB25" i="2" s="1"/>
  <c r="AA26" i="2"/>
  <c r="AB26" i="2" s="1"/>
  <c r="AA27" i="2"/>
  <c r="AB27" i="2" s="1"/>
  <c r="AA28" i="2"/>
  <c r="AB28" i="2" s="1"/>
  <c r="AA29" i="2"/>
  <c r="AB29" i="2" s="1"/>
  <c r="AA30" i="2"/>
  <c r="AB30" i="2" s="1"/>
  <c r="AA31" i="2"/>
  <c r="AB31" i="2" s="1"/>
  <c r="AA32" i="2"/>
  <c r="AB32" i="2" s="1"/>
  <c r="AA33" i="2"/>
  <c r="AB33" i="2" s="1"/>
  <c r="AA34" i="2"/>
  <c r="AB34" i="2" s="1"/>
  <c r="AA35" i="2"/>
  <c r="AB35" i="2" s="1"/>
  <c r="AA36" i="2"/>
  <c r="AB36" i="2" s="1"/>
  <c r="AA13" i="2"/>
  <c r="AB13" i="2" s="1"/>
  <c r="G212" i="56" l="1"/>
  <c r="O212" i="56" s="1"/>
  <c r="G210" i="56"/>
  <c r="O210" i="56" s="1"/>
  <c r="G208" i="56"/>
  <c r="G213" i="56"/>
  <c r="O213" i="56" s="1"/>
  <c r="G211" i="56"/>
  <c r="O211" i="56" s="1"/>
  <c r="G209" i="56"/>
  <c r="O209" i="56" s="1"/>
  <c r="E213" i="56"/>
  <c r="E211" i="56"/>
  <c r="E209" i="56"/>
  <c r="E212" i="56"/>
  <c r="E210" i="56"/>
  <c r="E208" i="56"/>
  <c r="F212" i="56"/>
  <c r="N212" i="56" s="1"/>
  <c r="F210" i="56"/>
  <c r="N210" i="56" s="1"/>
  <c r="F213" i="56"/>
  <c r="N213" i="56" s="1"/>
  <c r="F211" i="56"/>
  <c r="N211" i="56" s="1"/>
  <c r="F209" i="56"/>
  <c r="N209" i="56" s="1"/>
  <c r="F208" i="56"/>
  <c r="E234" i="56"/>
  <c r="E232" i="56"/>
  <c r="E230" i="56"/>
  <c r="E235" i="56"/>
  <c r="E233" i="56"/>
  <c r="E231" i="56"/>
  <c r="F233" i="56"/>
  <c r="N233" i="56" s="1"/>
  <c r="F230" i="56"/>
  <c r="F235" i="56"/>
  <c r="N235" i="56" s="1"/>
  <c r="F231" i="56"/>
  <c r="N231" i="56" s="1"/>
  <c r="F234" i="56"/>
  <c r="N234" i="56" s="1"/>
  <c r="F232" i="56"/>
  <c r="N232" i="56" s="1"/>
  <c r="G235" i="56"/>
  <c r="O235" i="56" s="1"/>
  <c r="G233" i="56"/>
  <c r="O233" i="56" s="1"/>
  <c r="G231" i="56"/>
  <c r="O231" i="56" s="1"/>
  <c r="G234" i="56"/>
  <c r="O234" i="56" s="1"/>
  <c r="G232" i="56"/>
  <c r="O232" i="56" s="1"/>
  <c r="G230" i="56"/>
  <c r="E224" i="56"/>
  <c r="E222" i="56"/>
  <c r="E220" i="56"/>
  <c r="E223" i="56"/>
  <c r="E221" i="56"/>
  <c r="E219" i="56"/>
  <c r="G223" i="56"/>
  <c r="O223" i="56" s="1"/>
  <c r="G221" i="56"/>
  <c r="O221" i="56" s="1"/>
  <c r="G219" i="56"/>
  <c r="G224" i="56"/>
  <c r="O224" i="56" s="1"/>
  <c r="G222" i="56"/>
  <c r="O222" i="56" s="1"/>
  <c r="G220" i="56"/>
  <c r="O220" i="56" s="1"/>
  <c r="F223" i="56"/>
  <c r="N223" i="56" s="1"/>
  <c r="F221" i="56"/>
  <c r="N221" i="56" s="1"/>
  <c r="F219" i="56"/>
  <c r="F224" i="56"/>
  <c r="N224" i="56" s="1"/>
  <c r="F222" i="56"/>
  <c r="N222" i="56" s="1"/>
  <c r="F220" i="56"/>
  <c r="N220" i="56" s="1"/>
  <c r="F202" i="56"/>
  <c r="N202" i="56" s="1"/>
  <c r="F200" i="56"/>
  <c r="N200" i="56" s="1"/>
  <c r="F198" i="56"/>
  <c r="N198" i="56" s="1"/>
  <c r="F197" i="56"/>
  <c r="F201" i="56"/>
  <c r="N201" i="56" s="1"/>
  <c r="F199" i="56"/>
  <c r="N199" i="56" s="1"/>
  <c r="G202" i="56"/>
  <c r="O202" i="56" s="1"/>
  <c r="G200" i="56"/>
  <c r="O200" i="56" s="1"/>
  <c r="G201" i="56"/>
  <c r="O201" i="56" s="1"/>
  <c r="G199" i="56"/>
  <c r="O199" i="56" s="1"/>
  <c r="G197" i="56"/>
  <c r="G198" i="56"/>
  <c r="O198" i="56" s="1"/>
  <c r="E197" i="56"/>
  <c r="E202" i="56"/>
  <c r="E200" i="56"/>
  <c r="E198" i="56"/>
  <c r="E201" i="56"/>
  <c r="E199" i="56"/>
  <c r="E190" i="56"/>
  <c r="E188" i="56"/>
  <c r="E186" i="56"/>
  <c r="E191" i="56"/>
  <c r="E189" i="56"/>
  <c r="E187" i="56"/>
  <c r="F189" i="56"/>
  <c r="N189" i="56" s="1"/>
  <c r="F187" i="56"/>
  <c r="N187" i="56" s="1"/>
  <c r="F190" i="56"/>
  <c r="N190" i="56" s="1"/>
  <c r="F191" i="56"/>
  <c r="N191" i="56" s="1"/>
  <c r="F188" i="56"/>
  <c r="N188" i="56" s="1"/>
  <c r="F186" i="56"/>
  <c r="G191" i="56"/>
  <c r="O191" i="56" s="1"/>
  <c r="G189" i="56"/>
  <c r="O189" i="56" s="1"/>
  <c r="G187" i="56"/>
  <c r="O187" i="56" s="1"/>
  <c r="G190" i="56"/>
  <c r="O190" i="56" s="1"/>
  <c r="G188" i="56"/>
  <c r="O188" i="56" s="1"/>
  <c r="G186" i="56"/>
  <c r="E179" i="56"/>
  <c r="E177" i="56"/>
  <c r="E175" i="56"/>
  <c r="E180" i="56"/>
  <c r="E178" i="56"/>
  <c r="E176" i="56"/>
  <c r="G180" i="56"/>
  <c r="O180" i="56" s="1"/>
  <c r="G178" i="56"/>
  <c r="O178" i="56" s="1"/>
  <c r="G176" i="56"/>
  <c r="O176" i="56" s="1"/>
  <c r="G179" i="56"/>
  <c r="O179" i="56" s="1"/>
  <c r="G177" i="56"/>
  <c r="O177" i="56" s="1"/>
  <c r="G175" i="56"/>
  <c r="F179" i="56"/>
  <c r="N179" i="56" s="1"/>
  <c r="F177" i="56"/>
  <c r="N177" i="56" s="1"/>
  <c r="F175" i="56"/>
  <c r="F180" i="56"/>
  <c r="N180" i="56" s="1"/>
  <c r="F178" i="56"/>
  <c r="N178" i="56" s="1"/>
  <c r="F176" i="56"/>
  <c r="N176" i="56" s="1"/>
  <c r="F166" i="56"/>
  <c r="N166" i="56" s="1"/>
  <c r="F168" i="56"/>
  <c r="N168" i="56" s="1"/>
  <c r="F164" i="56"/>
  <c r="F169" i="56"/>
  <c r="N169" i="56" s="1"/>
  <c r="F167" i="56"/>
  <c r="N167" i="56" s="1"/>
  <c r="F165" i="56"/>
  <c r="N165" i="56" s="1"/>
  <c r="E169" i="56"/>
  <c r="E167" i="56"/>
  <c r="E165" i="56"/>
  <c r="E168" i="56"/>
  <c r="E166" i="56"/>
  <c r="E164" i="56"/>
  <c r="G168" i="56"/>
  <c r="O168" i="56" s="1"/>
  <c r="G166" i="56"/>
  <c r="O166" i="56" s="1"/>
  <c r="G164" i="56"/>
  <c r="G169" i="56"/>
  <c r="O169" i="56" s="1"/>
  <c r="G167" i="56"/>
  <c r="O167" i="56" s="1"/>
  <c r="G165" i="56"/>
  <c r="O165" i="56" s="1"/>
  <c r="F158" i="56"/>
  <c r="N158" i="56" s="1"/>
  <c r="F156" i="56"/>
  <c r="N156" i="56" s="1"/>
  <c r="F154" i="56"/>
  <c r="N154" i="56" s="1"/>
  <c r="F157" i="56"/>
  <c r="N157" i="56" s="1"/>
  <c r="F155" i="56"/>
  <c r="N155" i="56" s="1"/>
  <c r="F153" i="56"/>
  <c r="E157" i="56"/>
  <c r="E155" i="56"/>
  <c r="E153" i="56"/>
  <c r="E158" i="56"/>
  <c r="E156" i="56"/>
  <c r="E154" i="56"/>
  <c r="G158" i="56"/>
  <c r="O158" i="56" s="1"/>
  <c r="G156" i="56"/>
  <c r="O156" i="56" s="1"/>
  <c r="G154" i="56"/>
  <c r="O154" i="56" s="1"/>
  <c r="G157" i="56"/>
  <c r="O157" i="56" s="1"/>
  <c r="G155" i="56"/>
  <c r="O155" i="56" s="1"/>
  <c r="G153" i="56"/>
  <c r="G147" i="56"/>
  <c r="O147" i="56" s="1"/>
  <c r="G145" i="56"/>
  <c r="O145" i="56" s="1"/>
  <c r="G143" i="56"/>
  <c r="O143" i="56" s="1"/>
  <c r="G146" i="56"/>
  <c r="O146" i="56" s="1"/>
  <c r="G144" i="56"/>
  <c r="O144" i="56" s="1"/>
  <c r="G142" i="56"/>
  <c r="E146" i="56"/>
  <c r="E144" i="56"/>
  <c r="E142" i="56"/>
  <c r="E147" i="56"/>
  <c r="E145" i="56"/>
  <c r="E143" i="56"/>
  <c r="F147" i="56"/>
  <c r="N147" i="56" s="1"/>
  <c r="F143" i="56"/>
  <c r="N143" i="56" s="1"/>
  <c r="F144" i="56"/>
  <c r="N144" i="56" s="1"/>
  <c r="F145" i="56"/>
  <c r="N145" i="56" s="1"/>
  <c r="F142" i="56"/>
  <c r="F146" i="56"/>
  <c r="N146" i="56" s="1"/>
  <c r="E135" i="56"/>
  <c r="E133" i="56"/>
  <c r="E131" i="56"/>
  <c r="E136" i="56"/>
  <c r="E134" i="56"/>
  <c r="E132" i="56"/>
  <c r="G136" i="56"/>
  <c r="O136" i="56" s="1"/>
  <c r="G134" i="56"/>
  <c r="O134" i="56" s="1"/>
  <c r="G132" i="56"/>
  <c r="O132" i="56" s="1"/>
  <c r="G135" i="56"/>
  <c r="O135" i="56" s="1"/>
  <c r="G133" i="56"/>
  <c r="O133" i="56" s="1"/>
  <c r="G131" i="56"/>
  <c r="F135" i="56"/>
  <c r="N135" i="56" s="1"/>
  <c r="F133" i="56"/>
  <c r="N133" i="56" s="1"/>
  <c r="F136" i="56"/>
  <c r="N136" i="56" s="1"/>
  <c r="F134" i="56"/>
  <c r="N134" i="56" s="1"/>
  <c r="F132" i="56"/>
  <c r="N132" i="56" s="1"/>
  <c r="F131" i="56"/>
  <c r="G124" i="56"/>
  <c r="O124" i="56" s="1"/>
  <c r="G122" i="56"/>
  <c r="O122" i="56" s="1"/>
  <c r="G120" i="56"/>
  <c r="G125" i="56"/>
  <c r="O125" i="56" s="1"/>
  <c r="G123" i="56"/>
  <c r="O123" i="56" s="1"/>
  <c r="G121" i="56"/>
  <c r="O121" i="56" s="1"/>
  <c r="E125" i="56"/>
  <c r="E123" i="56"/>
  <c r="E121" i="56"/>
  <c r="E124" i="56"/>
  <c r="E122" i="56"/>
  <c r="E120" i="56"/>
  <c r="F122" i="56"/>
  <c r="N122" i="56" s="1"/>
  <c r="F120" i="56"/>
  <c r="F121" i="56"/>
  <c r="N121" i="56" s="1"/>
  <c r="F124" i="56"/>
  <c r="N124" i="56" s="1"/>
  <c r="F125" i="56"/>
  <c r="N125" i="56" s="1"/>
  <c r="F123" i="56"/>
  <c r="N123" i="56" s="1"/>
  <c r="G113" i="56"/>
  <c r="O113" i="56" s="1"/>
  <c r="G111" i="56"/>
  <c r="O111" i="56" s="1"/>
  <c r="G109" i="56"/>
  <c r="G114" i="56"/>
  <c r="O114" i="56" s="1"/>
  <c r="G112" i="56"/>
  <c r="O112" i="56" s="1"/>
  <c r="G110" i="56"/>
  <c r="O110" i="56" s="1"/>
  <c r="F114" i="56"/>
  <c r="N114" i="56" s="1"/>
  <c r="F112" i="56"/>
  <c r="N112" i="56" s="1"/>
  <c r="F110" i="56"/>
  <c r="N110" i="56" s="1"/>
  <c r="F113" i="56"/>
  <c r="N113" i="56" s="1"/>
  <c r="F111" i="56"/>
  <c r="N111" i="56" s="1"/>
  <c r="F109" i="56"/>
  <c r="E114" i="56"/>
  <c r="E112" i="56"/>
  <c r="E110" i="56"/>
  <c r="E113" i="56"/>
  <c r="E111" i="56"/>
  <c r="E109" i="56"/>
  <c r="E103" i="56"/>
  <c r="M103" i="56" s="1"/>
  <c r="E102" i="56"/>
  <c r="M102" i="56" s="1"/>
  <c r="E101" i="56"/>
  <c r="M101" i="56" s="1"/>
  <c r="E100" i="56"/>
  <c r="M100" i="56" s="1"/>
  <c r="E99" i="56"/>
  <c r="M99" i="56" s="1"/>
  <c r="E98" i="56"/>
  <c r="E90" i="56"/>
  <c r="E88" i="56"/>
  <c r="E91" i="56"/>
  <c r="E89" i="56"/>
  <c r="G92" i="56"/>
  <c r="O92" i="56" s="1"/>
  <c r="G87" i="56"/>
  <c r="G91" i="56"/>
  <c r="O91" i="56" s="1"/>
  <c r="G89" i="56"/>
  <c r="O89" i="56" s="1"/>
  <c r="G90" i="56"/>
  <c r="O90" i="56" s="1"/>
  <c r="G88" i="56"/>
  <c r="O88" i="56" s="1"/>
  <c r="F90" i="56"/>
  <c r="N90" i="56" s="1"/>
  <c r="F88" i="56"/>
  <c r="N88" i="56" s="1"/>
  <c r="F91" i="56"/>
  <c r="N91" i="56" s="1"/>
  <c r="F89" i="56"/>
  <c r="N89" i="56" s="1"/>
  <c r="F87" i="56"/>
  <c r="F92" i="56"/>
  <c r="N92" i="56" s="1"/>
  <c r="G103" i="56"/>
  <c r="G101" i="56"/>
  <c r="G99" i="56"/>
  <c r="G102" i="56"/>
  <c r="G100" i="56"/>
  <c r="G98" i="56"/>
  <c r="F102" i="56"/>
  <c r="F98" i="56"/>
  <c r="F103" i="56"/>
  <c r="F101" i="56"/>
  <c r="F99" i="56"/>
  <c r="F100" i="56"/>
  <c r="E92" i="56"/>
  <c r="E87" i="56"/>
  <c r="AC12" i="40"/>
  <c r="AC12" i="44"/>
  <c r="AC12" i="48"/>
  <c r="AC12" i="6"/>
  <c r="A136" i="56" s="1"/>
  <c r="B136" i="56" s="1"/>
  <c r="AC12" i="4"/>
  <c r="A114" i="56" s="1"/>
  <c r="B114" i="56" s="1"/>
  <c r="AC12" i="30"/>
  <c r="A378" i="56" s="1"/>
  <c r="B378" i="56" s="1"/>
  <c r="AC12" i="10"/>
  <c r="A180" i="56" s="1"/>
  <c r="B180" i="56" s="1"/>
  <c r="AC12" i="11"/>
  <c r="A191" i="56" s="1"/>
  <c r="B191" i="56" s="1"/>
  <c r="AC12" i="14"/>
  <c r="A202" i="56" s="1"/>
  <c r="B202" i="56" s="1"/>
  <c r="AC12" i="15"/>
  <c r="A213" i="56" s="1"/>
  <c r="B213" i="56" s="1"/>
  <c r="AC12" i="22"/>
  <c r="A290" i="56" s="1"/>
  <c r="B290" i="56" s="1"/>
  <c r="AC12" i="24"/>
  <c r="A312" i="56" s="1"/>
  <c r="B312" i="56" s="1"/>
  <c r="AC12" i="25"/>
  <c r="A323" i="56" s="1"/>
  <c r="B323" i="56" s="1"/>
  <c r="AC12" i="31"/>
  <c r="A389" i="56" s="1"/>
  <c r="B389" i="56" s="1"/>
  <c r="AC12" i="32"/>
  <c r="A400" i="56" s="1"/>
  <c r="B400" i="56" s="1"/>
  <c r="AC12" i="52"/>
  <c r="AC12" i="3"/>
  <c r="A103" i="56" s="1"/>
  <c r="B103" i="56" s="1"/>
  <c r="AC12" i="26"/>
  <c r="A334" i="56" s="1"/>
  <c r="B334" i="56" s="1"/>
  <c r="AC12" i="27"/>
  <c r="A345" i="56" s="1"/>
  <c r="B345" i="56" s="1"/>
  <c r="AC12" i="28"/>
  <c r="A356" i="56" s="1"/>
  <c r="B356" i="56" s="1"/>
  <c r="AC12" i="33"/>
  <c r="AC12" i="36"/>
  <c r="AC12" i="42"/>
  <c r="AC12" i="46"/>
  <c r="AC12" i="50"/>
  <c r="AC12" i="54"/>
  <c r="AC12" i="37"/>
  <c r="AC12" i="2"/>
  <c r="A92" i="56" s="1"/>
  <c r="B92" i="56" s="1"/>
  <c r="AC12" i="5"/>
  <c r="A125" i="56" s="1"/>
  <c r="B125" i="56" s="1"/>
  <c r="AC12" i="7"/>
  <c r="A147" i="56" s="1"/>
  <c r="B147" i="56" s="1"/>
  <c r="AC12" i="9"/>
  <c r="A169" i="56" s="1"/>
  <c r="B169" i="56" s="1"/>
  <c r="AC12" i="16"/>
  <c r="A224" i="56" s="1"/>
  <c r="B224" i="56" s="1"/>
  <c r="AC12" i="17"/>
  <c r="A235" i="56" s="1"/>
  <c r="B235" i="56" s="1"/>
  <c r="AC12" i="18"/>
  <c r="A246" i="56" s="1"/>
  <c r="B246" i="56" s="1"/>
  <c r="AC12" i="19"/>
  <c r="A257" i="56" s="1"/>
  <c r="B257" i="56" s="1"/>
  <c r="AC12" i="20"/>
  <c r="A268" i="56" s="1"/>
  <c r="B268" i="56" s="1"/>
  <c r="AC12" i="21"/>
  <c r="A279" i="56" s="1"/>
  <c r="B279" i="56" s="1"/>
  <c r="AC12" i="23"/>
  <c r="A301" i="56" s="1"/>
  <c r="B301" i="56" s="1"/>
  <c r="AC12" i="29"/>
  <c r="A367" i="56" s="1"/>
  <c r="B367" i="56" s="1"/>
  <c r="AC12" i="35"/>
  <c r="AC12" i="38"/>
  <c r="AC12" i="39"/>
  <c r="AC12" i="41"/>
  <c r="AC12" i="43"/>
  <c r="AC12" i="45"/>
  <c r="AC12" i="47"/>
  <c r="AC12" i="49"/>
  <c r="AC12" i="51"/>
  <c r="AC12" i="53"/>
  <c r="AC12" i="8"/>
  <c r="A158" i="56" s="1"/>
  <c r="B158" i="56" s="1"/>
  <c r="E214" i="56" l="1"/>
  <c r="M207" i="56" s="1"/>
  <c r="H208" i="56"/>
  <c r="M208" i="56"/>
  <c r="M211" i="56"/>
  <c r="H211" i="56"/>
  <c r="M213" i="56"/>
  <c r="H213" i="56"/>
  <c r="G214" i="56"/>
  <c r="O207" i="56" s="1"/>
  <c r="O208" i="56"/>
  <c r="O214" i="56" s="1"/>
  <c r="N208" i="56"/>
  <c r="N214" i="56" s="1"/>
  <c r="F214" i="56"/>
  <c r="N207" i="56" s="1"/>
  <c r="H210" i="56"/>
  <c r="M210" i="56"/>
  <c r="M212" i="56"/>
  <c r="H212" i="56"/>
  <c r="M209" i="56"/>
  <c r="H209" i="56"/>
  <c r="G236" i="56"/>
  <c r="O229" i="56" s="1"/>
  <c r="O230" i="56"/>
  <c r="O236" i="56" s="1"/>
  <c r="N230" i="56"/>
  <c r="N236" i="56" s="1"/>
  <c r="F236" i="56"/>
  <c r="N229" i="56" s="1"/>
  <c r="M235" i="56"/>
  <c r="H235" i="56"/>
  <c r="H230" i="56"/>
  <c r="M230" i="56"/>
  <c r="E236" i="56"/>
  <c r="M229" i="56" s="1"/>
  <c r="H231" i="56"/>
  <c r="M231" i="56"/>
  <c r="M232" i="56"/>
  <c r="H232" i="56"/>
  <c r="M233" i="56"/>
  <c r="H233" i="56"/>
  <c r="H234" i="56"/>
  <c r="M234" i="56"/>
  <c r="M223" i="56"/>
  <c r="H223" i="56"/>
  <c r="N219" i="56"/>
  <c r="N225" i="56" s="1"/>
  <c r="F225" i="56"/>
  <c r="N218" i="56" s="1"/>
  <c r="N226" i="56" s="1"/>
  <c r="H219" i="56"/>
  <c r="M219" i="56"/>
  <c r="E225" i="56"/>
  <c r="M218" i="56" s="1"/>
  <c r="M222" i="56"/>
  <c r="H222" i="56"/>
  <c r="M220" i="56"/>
  <c r="H220" i="56"/>
  <c r="G225" i="56"/>
  <c r="O218" i="56" s="1"/>
  <c r="O219" i="56"/>
  <c r="O225" i="56" s="1"/>
  <c r="M221" i="56"/>
  <c r="H221" i="56"/>
  <c r="M224" i="56"/>
  <c r="H224" i="56"/>
  <c r="G203" i="56"/>
  <c r="O196" i="56" s="1"/>
  <c r="O197" i="56"/>
  <c r="O203" i="56" s="1"/>
  <c r="M199" i="56"/>
  <c r="H199" i="56"/>
  <c r="H202" i="56"/>
  <c r="M202" i="56"/>
  <c r="M198" i="56"/>
  <c r="H198" i="56"/>
  <c r="F203" i="56"/>
  <c r="N196" i="56" s="1"/>
  <c r="N197" i="56"/>
  <c r="N203" i="56" s="1"/>
  <c r="M200" i="56"/>
  <c r="H200" i="56"/>
  <c r="M201" i="56"/>
  <c r="H201" i="56"/>
  <c r="H197" i="56"/>
  <c r="E203" i="56"/>
  <c r="M196" i="56" s="1"/>
  <c r="M197" i="56"/>
  <c r="M191" i="56"/>
  <c r="H191" i="56"/>
  <c r="M186" i="56"/>
  <c r="E192" i="56"/>
  <c r="M185" i="56" s="1"/>
  <c r="H186" i="56"/>
  <c r="M187" i="56"/>
  <c r="H187" i="56"/>
  <c r="M188" i="56"/>
  <c r="H188" i="56"/>
  <c r="N186" i="56"/>
  <c r="N192" i="56" s="1"/>
  <c r="F192" i="56"/>
  <c r="N185" i="56" s="1"/>
  <c r="O186" i="56"/>
  <c r="O192" i="56" s="1"/>
  <c r="G192" i="56"/>
  <c r="O185" i="56" s="1"/>
  <c r="M189" i="56"/>
  <c r="H189" i="56"/>
  <c r="H190" i="56"/>
  <c r="M190" i="56"/>
  <c r="M180" i="56"/>
  <c r="H180" i="56"/>
  <c r="N175" i="56"/>
  <c r="N181" i="56" s="1"/>
  <c r="F181" i="56"/>
  <c r="N174" i="56" s="1"/>
  <c r="H175" i="56"/>
  <c r="E181" i="56"/>
  <c r="M174" i="56" s="1"/>
  <c r="M175" i="56"/>
  <c r="O175" i="56"/>
  <c r="O181" i="56" s="1"/>
  <c r="G181" i="56"/>
  <c r="O174" i="56" s="1"/>
  <c r="M176" i="56"/>
  <c r="H176" i="56"/>
  <c r="H177" i="56"/>
  <c r="M177" i="56"/>
  <c r="M178" i="56"/>
  <c r="H178" i="56"/>
  <c r="M179" i="56"/>
  <c r="H179" i="56"/>
  <c r="H164" i="56"/>
  <c r="E170" i="56"/>
  <c r="M163" i="56" s="1"/>
  <c r="M164" i="56"/>
  <c r="H167" i="56"/>
  <c r="M167" i="56"/>
  <c r="H168" i="56"/>
  <c r="M168" i="56"/>
  <c r="O164" i="56"/>
  <c r="O170" i="56" s="1"/>
  <c r="G170" i="56"/>
  <c r="O163" i="56" s="1"/>
  <c r="H166" i="56"/>
  <c r="M166" i="56"/>
  <c r="M169" i="56"/>
  <c r="H169" i="56"/>
  <c r="F170" i="56"/>
  <c r="N163" i="56" s="1"/>
  <c r="N164" i="56"/>
  <c r="N170" i="56" s="1"/>
  <c r="H165" i="56"/>
  <c r="M165" i="56"/>
  <c r="M154" i="56"/>
  <c r="H154" i="56"/>
  <c r="M155" i="56"/>
  <c r="H155" i="56"/>
  <c r="M156" i="56"/>
  <c r="H156" i="56"/>
  <c r="M157" i="56"/>
  <c r="H157" i="56"/>
  <c r="M158" i="56"/>
  <c r="H158" i="56"/>
  <c r="F159" i="56"/>
  <c r="N152" i="56" s="1"/>
  <c r="N153" i="56"/>
  <c r="N159" i="56" s="1"/>
  <c r="G159" i="56"/>
  <c r="O152" i="56" s="1"/>
  <c r="O153" i="56"/>
  <c r="O159" i="56" s="1"/>
  <c r="M153" i="56"/>
  <c r="H153" i="56"/>
  <c r="E159" i="56"/>
  <c r="M152" i="56" s="1"/>
  <c r="M145" i="56"/>
  <c r="H145" i="56"/>
  <c r="H146" i="56"/>
  <c r="M146" i="56"/>
  <c r="M147" i="56"/>
  <c r="H147" i="56"/>
  <c r="O142" i="56"/>
  <c r="O148" i="56" s="1"/>
  <c r="G148" i="56"/>
  <c r="O141" i="56" s="1"/>
  <c r="M143" i="56"/>
  <c r="H143" i="56"/>
  <c r="H144" i="56"/>
  <c r="M144" i="56"/>
  <c r="N142" i="56"/>
  <c r="N148" i="56" s="1"/>
  <c r="F148" i="56"/>
  <c r="N141" i="56" s="1"/>
  <c r="N149" i="56" s="1"/>
  <c r="E148" i="56"/>
  <c r="M141" i="56" s="1"/>
  <c r="M142" i="56"/>
  <c r="M148" i="56" s="1"/>
  <c r="H142" i="56"/>
  <c r="E137" i="56"/>
  <c r="M130" i="56" s="1"/>
  <c r="M131" i="56"/>
  <c r="H131" i="56"/>
  <c r="F137" i="56"/>
  <c r="N130" i="56" s="1"/>
  <c r="N131" i="56"/>
  <c r="N137" i="56" s="1"/>
  <c r="M132" i="56"/>
  <c r="H132" i="56"/>
  <c r="M133" i="56"/>
  <c r="H133" i="56"/>
  <c r="O131" i="56"/>
  <c r="O137" i="56" s="1"/>
  <c r="G137" i="56"/>
  <c r="O130" i="56" s="1"/>
  <c r="M136" i="56"/>
  <c r="H136" i="56"/>
  <c r="M134" i="56"/>
  <c r="H134" i="56"/>
  <c r="M135" i="56"/>
  <c r="H135" i="56"/>
  <c r="E126" i="56"/>
  <c r="M119" i="56" s="1"/>
  <c r="H120" i="56"/>
  <c r="M120" i="56"/>
  <c r="H123" i="56"/>
  <c r="M123" i="56"/>
  <c r="H122" i="56"/>
  <c r="M122" i="56"/>
  <c r="M125" i="56"/>
  <c r="H125" i="56"/>
  <c r="G126" i="56"/>
  <c r="O119" i="56" s="1"/>
  <c r="O120" i="56"/>
  <c r="O126" i="56" s="1"/>
  <c r="N120" i="56"/>
  <c r="N126" i="56" s="1"/>
  <c r="F126" i="56"/>
  <c r="N119" i="56" s="1"/>
  <c r="H124" i="56"/>
  <c r="M124" i="56"/>
  <c r="M121" i="56"/>
  <c r="H121" i="56"/>
  <c r="N109" i="56"/>
  <c r="N115" i="56" s="1"/>
  <c r="F115" i="56"/>
  <c r="N108" i="56" s="1"/>
  <c r="M110" i="56"/>
  <c r="H110" i="56"/>
  <c r="O109" i="56"/>
  <c r="O115" i="56" s="1"/>
  <c r="G115" i="56"/>
  <c r="O108" i="56" s="1"/>
  <c r="M113" i="56"/>
  <c r="H113" i="56"/>
  <c r="H109" i="56"/>
  <c r="M109" i="56"/>
  <c r="E115" i="56"/>
  <c r="M108" i="56" s="1"/>
  <c r="M112" i="56"/>
  <c r="H112" i="56"/>
  <c r="M111" i="56"/>
  <c r="H111" i="56"/>
  <c r="M114" i="56"/>
  <c r="H114" i="56"/>
  <c r="M98" i="56"/>
  <c r="M104" i="56" s="1"/>
  <c r="E104" i="56"/>
  <c r="M97" i="56" s="1"/>
  <c r="M105" i="56" s="1"/>
  <c r="O102" i="56"/>
  <c r="G641" i="56"/>
  <c r="G278" i="55" s="1"/>
  <c r="M89" i="56"/>
  <c r="H89" i="56"/>
  <c r="E639" i="56"/>
  <c r="E276" i="55" s="1"/>
  <c r="F637" i="56"/>
  <c r="N98" i="56"/>
  <c r="F104" i="56"/>
  <c r="N97" i="56" s="1"/>
  <c r="H98" i="56"/>
  <c r="N99" i="56"/>
  <c r="H99" i="56"/>
  <c r="F638" i="56"/>
  <c r="F275" i="55" s="1"/>
  <c r="N102" i="56"/>
  <c r="H102" i="56"/>
  <c r="F641" i="56"/>
  <c r="F278" i="55" s="1"/>
  <c r="O99" i="56"/>
  <c r="G638" i="56"/>
  <c r="G275" i="55" s="1"/>
  <c r="F93" i="56"/>
  <c r="N86" i="56" s="1"/>
  <c r="N87" i="56"/>
  <c r="N93" i="56" s="1"/>
  <c r="M91" i="56"/>
  <c r="H91" i="56"/>
  <c r="E641" i="56"/>
  <c r="E278" i="55" s="1"/>
  <c r="E637" i="56"/>
  <c r="H87" i="56"/>
  <c r="E93" i="56"/>
  <c r="M86" i="56" s="1"/>
  <c r="M87" i="56"/>
  <c r="N101" i="56"/>
  <c r="H101" i="56"/>
  <c r="F640" i="56"/>
  <c r="F277" i="55" s="1"/>
  <c r="G637" i="56"/>
  <c r="O98" i="56"/>
  <c r="G104" i="56"/>
  <c r="O97" i="56" s="1"/>
  <c r="O101" i="56"/>
  <c r="G640" i="56"/>
  <c r="G277" i="55" s="1"/>
  <c r="O87" i="56"/>
  <c r="O93" i="56" s="1"/>
  <c r="G93" i="56"/>
  <c r="O86" i="56" s="1"/>
  <c r="E638" i="56"/>
  <c r="E275" i="55" s="1"/>
  <c r="M88" i="56"/>
  <c r="H88" i="56"/>
  <c r="N100" i="56"/>
  <c r="H100" i="56"/>
  <c r="F639" i="56"/>
  <c r="F276" i="55" s="1"/>
  <c r="E642" i="56"/>
  <c r="E279" i="55" s="1"/>
  <c r="M92" i="56"/>
  <c r="H92" i="56"/>
  <c r="N103" i="56"/>
  <c r="H103" i="56"/>
  <c r="F642" i="56"/>
  <c r="F279" i="55" s="1"/>
  <c r="O100" i="56"/>
  <c r="G639" i="56"/>
  <c r="G276" i="55" s="1"/>
  <c r="O103" i="56"/>
  <c r="G642" i="56"/>
  <c r="G279" i="55" s="1"/>
  <c r="M90" i="56"/>
  <c r="H90" i="56"/>
  <c r="E640" i="56"/>
  <c r="E277" i="55" s="1"/>
  <c r="A565" i="56"/>
  <c r="B565" i="56" s="1"/>
  <c r="A543" i="56"/>
  <c r="B543" i="56" s="1"/>
  <c r="A488" i="56"/>
  <c r="B488" i="56" s="1"/>
  <c r="A433" i="56"/>
  <c r="B433" i="56" s="1"/>
  <c r="A609" i="56"/>
  <c r="B609" i="56" s="1"/>
  <c r="A587" i="56"/>
  <c r="B587" i="56" s="1"/>
  <c r="A510" i="56"/>
  <c r="B510" i="56" s="1"/>
  <c r="A466" i="56"/>
  <c r="B466" i="56" s="1"/>
  <c r="A444" i="56"/>
  <c r="B444" i="56" s="1"/>
  <c r="A411" i="56"/>
  <c r="B411" i="56" s="1"/>
  <c r="A532" i="56"/>
  <c r="B532" i="56" s="1"/>
  <c r="A499" i="56"/>
  <c r="B499" i="56" s="1"/>
  <c r="A477" i="56"/>
  <c r="B477" i="56" s="1"/>
  <c r="A455" i="56"/>
  <c r="B455" i="56" s="1"/>
  <c r="A631" i="56"/>
  <c r="B631" i="56" s="1"/>
  <c r="A620" i="56"/>
  <c r="B620" i="56" s="1"/>
  <c r="A598" i="56"/>
  <c r="B598" i="56" s="1"/>
  <c r="A576" i="56"/>
  <c r="B576" i="56" s="1"/>
  <c r="A554" i="56"/>
  <c r="B554" i="56" s="1"/>
  <c r="A521" i="56"/>
  <c r="B521" i="56" s="1"/>
  <c r="A422" i="56"/>
  <c r="B422" i="56" s="1"/>
  <c r="N94" i="56" l="1"/>
  <c r="J139" i="56"/>
  <c r="H19" i="56" s="1"/>
  <c r="N19" i="56" s="1"/>
  <c r="O149" i="56"/>
  <c r="O226" i="56"/>
  <c r="O237" i="56"/>
  <c r="M159" i="56"/>
  <c r="M160" i="56" s="1"/>
  <c r="O160" i="56"/>
  <c r="N171" i="56"/>
  <c r="N204" i="56"/>
  <c r="O204" i="56"/>
  <c r="M203" i="56"/>
  <c r="J194" i="56" s="1"/>
  <c r="H24" i="56" s="1"/>
  <c r="L24" i="56" s="1"/>
  <c r="H159" i="56"/>
  <c r="N193" i="56"/>
  <c r="N138" i="56"/>
  <c r="N182" i="56"/>
  <c r="N237" i="56"/>
  <c r="O215" i="56"/>
  <c r="N215" i="56"/>
  <c r="M214" i="56"/>
  <c r="J205" i="56" s="1"/>
  <c r="H25" i="56" s="1"/>
  <c r="H214" i="56"/>
  <c r="M236" i="56"/>
  <c r="J227" i="56" s="1"/>
  <c r="H27" i="56" s="1"/>
  <c r="H236" i="56"/>
  <c r="M225" i="56"/>
  <c r="J216" i="56" s="1"/>
  <c r="H26" i="56" s="1"/>
  <c r="H225" i="56"/>
  <c r="H203" i="56"/>
  <c r="M192" i="56"/>
  <c r="J183" i="56" s="1"/>
  <c r="H23" i="56" s="1"/>
  <c r="O193" i="56"/>
  <c r="H192" i="56"/>
  <c r="M181" i="56"/>
  <c r="O182" i="56"/>
  <c r="H181" i="56"/>
  <c r="M170" i="56"/>
  <c r="J161" i="56" s="1"/>
  <c r="H21" i="56" s="1"/>
  <c r="O171" i="56"/>
  <c r="H170" i="56"/>
  <c r="N160" i="56"/>
  <c r="M19" i="56"/>
  <c r="M149" i="56"/>
  <c r="H148" i="56"/>
  <c r="O138" i="56"/>
  <c r="H137" i="56"/>
  <c r="M137" i="56"/>
  <c r="J128" i="56" s="1"/>
  <c r="H18" i="56" s="1"/>
  <c r="O127" i="56"/>
  <c r="H126" i="56"/>
  <c r="M126" i="56"/>
  <c r="J117" i="56" s="1"/>
  <c r="H17" i="56" s="1"/>
  <c r="N127" i="56"/>
  <c r="M115" i="56"/>
  <c r="J106" i="56" s="1"/>
  <c r="H16" i="56" s="1"/>
  <c r="O116" i="56"/>
  <c r="N116" i="56"/>
  <c r="H115" i="56"/>
  <c r="H639" i="56"/>
  <c r="H641" i="56"/>
  <c r="O94" i="56"/>
  <c r="H640" i="56"/>
  <c r="H93" i="56"/>
  <c r="H642" i="56"/>
  <c r="O104" i="56"/>
  <c r="O105" i="56" s="1"/>
  <c r="E274" i="55"/>
  <c r="E643" i="56"/>
  <c r="H638" i="56"/>
  <c r="N104" i="56"/>
  <c r="J95" i="56" s="1"/>
  <c r="H15" i="56" s="1"/>
  <c r="G274" i="55"/>
  <c r="G643" i="56"/>
  <c r="M93" i="56"/>
  <c r="F274" i="55"/>
  <c r="F643" i="56"/>
  <c r="H637" i="56"/>
  <c r="H104" i="56"/>
  <c r="E131" i="55"/>
  <c r="L19" i="56" l="1"/>
  <c r="J150" i="56"/>
  <c r="H20" i="56" s="1"/>
  <c r="L20" i="56" s="1"/>
  <c r="F229" i="55"/>
  <c r="M138" i="56"/>
  <c r="F234" i="55"/>
  <c r="M204" i="56"/>
  <c r="N24" i="56"/>
  <c r="M24" i="56"/>
  <c r="F235" i="55"/>
  <c r="L25" i="56"/>
  <c r="M25" i="56"/>
  <c r="N25" i="56"/>
  <c r="M215" i="56"/>
  <c r="M237" i="56"/>
  <c r="F237" i="55"/>
  <c r="N27" i="56"/>
  <c r="M27" i="56"/>
  <c r="L27" i="56"/>
  <c r="F236" i="55"/>
  <c r="L26" i="56"/>
  <c r="M26" i="56"/>
  <c r="N26" i="56"/>
  <c r="M226" i="56"/>
  <c r="F233" i="55"/>
  <c r="N23" i="56"/>
  <c r="M23" i="56"/>
  <c r="L23" i="56"/>
  <c r="M193" i="56"/>
  <c r="M182" i="56"/>
  <c r="J172" i="56"/>
  <c r="H22" i="56" s="1"/>
  <c r="F231" i="55"/>
  <c r="L21" i="56"/>
  <c r="M21" i="56"/>
  <c r="N21" i="56"/>
  <c r="M171" i="56"/>
  <c r="N20" i="56"/>
  <c r="F230" i="55"/>
  <c r="F228" i="55"/>
  <c r="M18" i="56"/>
  <c r="L18" i="56"/>
  <c r="N18" i="56"/>
  <c r="N17" i="56"/>
  <c r="L17" i="56"/>
  <c r="F227" i="55"/>
  <c r="M17" i="56"/>
  <c r="M127" i="56"/>
  <c r="F226" i="55"/>
  <c r="N16" i="56"/>
  <c r="L16" i="56"/>
  <c r="M16" i="56" s="1"/>
  <c r="M116" i="56"/>
  <c r="H643" i="56"/>
  <c r="N105" i="56"/>
  <c r="F225" i="55"/>
  <c r="N15" i="56"/>
  <c r="M15" i="56"/>
  <c r="L15" i="56"/>
  <c r="M94" i="56"/>
  <c r="J84" i="56"/>
  <c r="H14" i="56" s="1"/>
  <c r="M20" i="56" l="1"/>
  <c r="F232" i="55"/>
  <c r="N22" i="56"/>
  <c r="M22" i="56"/>
  <c r="L22" i="56"/>
  <c r="F224" i="55"/>
  <c r="N14" i="56"/>
  <c r="N64" i="56" s="1"/>
  <c r="H65" i="56" s="1"/>
  <c r="F223" i="55" s="1"/>
  <c r="L14" i="56"/>
  <c r="M14" i="56"/>
  <c r="M64" i="56" l="1"/>
  <c r="L64" i="56"/>
  <c r="H64" i="56" s="1"/>
  <c r="F222" i="55" s="1"/>
</calcChain>
</file>

<file path=xl/sharedStrings.xml><?xml version="1.0" encoding="utf-8"?>
<sst xmlns="http://schemas.openxmlformats.org/spreadsheetml/2006/main" count="6616" uniqueCount="3101">
  <si>
    <t>Presentation Columns</t>
  </si>
  <si>
    <t>DO NOT EDIT</t>
  </si>
  <si>
    <t>Module</t>
  </si>
  <si>
    <t>Compliance</t>
  </si>
  <si>
    <t>Weighting</t>
  </si>
  <si>
    <t>H</t>
  </si>
  <si>
    <t>M</t>
  </si>
  <si>
    <t>L</t>
  </si>
  <si>
    <t>Code</t>
  </si>
  <si>
    <t>Definition</t>
  </si>
  <si>
    <t>Y</t>
  </si>
  <si>
    <t>R</t>
  </si>
  <si>
    <t>T</t>
  </si>
  <si>
    <t>F</t>
  </si>
  <si>
    <t>N</t>
  </si>
  <si>
    <t>Module 15</t>
  </si>
  <si>
    <t>Module 16</t>
  </si>
  <si>
    <t>Module 17</t>
  </si>
  <si>
    <t>Module 18</t>
  </si>
  <si>
    <t>Module 19</t>
  </si>
  <si>
    <t>Module 20</t>
  </si>
  <si>
    <t>Module 21</t>
  </si>
  <si>
    <t>Module 22</t>
  </si>
  <si>
    <t>Module 23</t>
  </si>
  <si>
    <t>Module 24</t>
  </si>
  <si>
    <t>Module 25</t>
  </si>
  <si>
    <t>Module 26</t>
  </si>
  <si>
    <t>Module 27</t>
  </si>
  <si>
    <t>Module 28</t>
  </si>
  <si>
    <t>Module 29</t>
  </si>
  <si>
    <t>Module 30</t>
  </si>
  <si>
    <t>Priority</t>
  </si>
  <si>
    <t>Total:</t>
  </si>
  <si>
    <t>Calculation Columns</t>
  </si>
  <si>
    <t>Number</t>
  </si>
  <si>
    <t>Application Requirements</t>
  </si>
  <si>
    <t>Availability</t>
  </si>
  <si>
    <t>Cost</t>
  </si>
  <si>
    <t># of Errors:</t>
  </si>
  <si>
    <t>Errors in response?</t>
  </si>
  <si>
    <t>(See column AB)</t>
  </si>
  <si>
    <t>(note: if errors exist look through column AB to identify)</t>
  </si>
  <si>
    <t>Error Check Columns</t>
  </si>
  <si>
    <t>Errors in Vendor Response?</t>
  </si>
  <si>
    <t>Max</t>
  </si>
  <si>
    <t>%</t>
  </si>
  <si>
    <t>Average</t>
  </si>
  <si>
    <t>Isnum-Ave</t>
  </si>
  <si>
    <t>Isnum-Weight</t>
  </si>
  <si>
    <t xml:space="preserve">Weighted Average for Offered Modules: </t>
  </si>
  <si>
    <t>Staff</t>
  </si>
  <si>
    <t>Status</t>
  </si>
  <si>
    <t>Software Specification Compliance Summary</t>
  </si>
  <si>
    <t>4.10</t>
  </si>
  <si>
    <t>4.20</t>
  </si>
  <si>
    <t>4.21</t>
  </si>
  <si>
    <t>4.30</t>
  </si>
  <si>
    <t>4.2</t>
  </si>
  <si>
    <t>4.3</t>
  </si>
  <si>
    <t>4.4</t>
  </si>
  <si>
    <t>4.5</t>
  </si>
  <si>
    <t>4.6</t>
  </si>
  <si>
    <t>4.7</t>
  </si>
  <si>
    <t>4.8</t>
  </si>
  <si>
    <t>4.9</t>
  </si>
  <si>
    <t>4.11</t>
  </si>
  <si>
    <t>4.12</t>
  </si>
  <si>
    <t>4.13</t>
  </si>
  <si>
    <t>4.14</t>
  </si>
  <si>
    <t>4.15</t>
  </si>
  <si>
    <t>4.16</t>
  </si>
  <si>
    <t>4.17</t>
  </si>
  <si>
    <t>4.18</t>
  </si>
  <si>
    <t>4.19</t>
  </si>
  <si>
    <t>4.22</t>
  </si>
  <si>
    <t>4.23</t>
  </si>
  <si>
    <t>4.24</t>
  </si>
  <si>
    <t>4.25</t>
  </si>
  <si>
    <t>4.26</t>
  </si>
  <si>
    <t>4.27</t>
  </si>
  <si>
    <t>4.28</t>
  </si>
  <si>
    <t>4.29</t>
  </si>
  <si>
    <t>4.31</t>
  </si>
  <si>
    <t xml:space="preserve">Objective: </t>
  </si>
  <si>
    <t>4.32</t>
  </si>
  <si>
    <t>4.33</t>
  </si>
  <si>
    <t>4.34</t>
  </si>
  <si>
    <t>4.35</t>
  </si>
  <si>
    <t>4.36</t>
  </si>
  <si>
    <t>4.37</t>
  </si>
  <si>
    <t>4.38</t>
  </si>
  <si>
    <t>4.39</t>
  </si>
  <si>
    <t>4.40</t>
  </si>
  <si>
    <t>4.41</t>
  </si>
  <si>
    <t>4.42</t>
  </si>
  <si>
    <t>4.43</t>
  </si>
  <si>
    <t>4.44</t>
  </si>
  <si>
    <t>4.45</t>
  </si>
  <si>
    <t>4.46</t>
  </si>
  <si>
    <t>4.47</t>
  </si>
  <si>
    <t>4.48</t>
  </si>
  <si>
    <t>4.49</t>
  </si>
  <si>
    <t>4.50</t>
  </si>
  <si>
    <t>4.51</t>
  </si>
  <si>
    <t>Module 31</t>
  </si>
  <si>
    <t>Module 32</t>
  </si>
  <si>
    <t>Module 33</t>
  </si>
  <si>
    <t>Module 44</t>
  </si>
  <si>
    <t>Module 34</t>
  </si>
  <si>
    <t>Module 35</t>
  </si>
  <si>
    <t>Module 36</t>
  </si>
  <si>
    <t>Module 37</t>
  </si>
  <si>
    <t>Module 38</t>
  </si>
  <si>
    <t>Module 39</t>
  </si>
  <si>
    <t>Module 40</t>
  </si>
  <si>
    <t>Module 41</t>
  </si>
  <si>
    <t>Module 42</t>
  </si>
  <si>
    <t>Module 43</t>
  </si>
  <si>
    <t>Module 45</t>
  </si>
  <si>
    <t>Module 46</t>
  </si>
  <si>
    <t>Module 47</t>
  </si>
  <si>
    <t>Module 48</t>
  </si>
  <si>
    <t>Module 49</t>
  </si>
  <si>
    <t>Module 50</t>
  </si>
  <si>
    <t xml:space="preserve">Overall Compliance: </t>
  </si>
  <si>
    <t>Total</t>
  </si>
  <si>
    <t>Yes</t>
  </si>
  <si>
    <t>Reporting</t>
  </si>
  <si>
    <t>Future</t>
  </si>
  <si>
    <t>Modification</t>
  </si>
  <si>
    <t>High</t>
  </si>
  <si>
    <t>Medium</t>
  </si>
  <si>
    <t>Low</t>
  </si>
  <si>
    <t>Comments</t>
  </si>
  <si>
    <t>Not Available</t>
  </si>
  <si>
    <t>Section</t>
  </si>
  <si>
    <t>Description</t>
  </si>
  <si>
    <t>Points</t>
  </si>
  <si>
    <t>Total Potential Points Based on Specification Priority</t>
  </si>
  <si>
    <t>Percent of Total Potential Points Awarded Based on Vendor Availability Response</t>
  </si>
  <si>
    <t>Percent</t>
  </si>
  <si>
    <t>Response</t>
  </si>
  <si>
    <t>Third Party</t>
  </si>
  <si>
    <t>Not Started</t>
  </si>
  <si>
    <t>In Progress</t>
  </si>
  <si>
    <t>Complete</t>
  </si>
  <si>
    <t>Vendor Compliance</t>
  </si>
  <si>
    <t>PM Staff</t>
  </si>
  <si>
    <t>Spec Priority</t>
  </si>
  <si>
    <t>Basic RFP Info</t>
  </si>
  <si>
    <t>Module Name</t>
  </si>
  <si>
    <t>Weight</t>
  </si>
  <si>
    <t>RFP</t>
  </si>
  <si>
    <t>Conditional Format</t>
  </si>
  <si>
    <t>Staff Notes</t>
  </si>
  <si>
    <t>Task</t>
  </si>
  <si>
    <t>Staff Notes?</t>
  </si>
  <si>
    <t>RFP Released</t>
  </si>
  <si>
    <t>Update Proposal Information:</t>
  </si>
  <si>
    <t>Proposal Information</t>
  </si>
  <si>
    <t>Date Received</t>
  </si>
  <si>
    <t>Overall Status</t>
  </si>
  <si>
    <t>3 - Enter RFP Modules &amp; Copy Objective/Specs</t>
  </si>
  <si>
    <t>Enter RFP Modules, RFP Section, and Weight.  Copy Module Objectives and specs.  Format sheets:</t>
  </si>
  <si>
    <t>Module Status</t>
  </si>
  <si>
    <t>6 - Update Proposal Information</t>
  </si>
  <si>
    <t>4 - QA Module Specs</t>
  </si>
  <si>
    <t>Review and Resolve Errors in Vendor Response:</t>
  </si>
  <si>
    <t>7 - Review/Resolve Response Errors</t>
  </si>
  <si>
    <t>Protect Workbook and Save as XLSX:</t>
  </si>
  <si>
    <t>QA and Prepare for Release:</t>
  </si>
  <si>
    <t>5 - Protect Workbook and Save as XLSX</t>
  </si>
  <si>
    <t>Click to Rename/Hide Tabs AFTER copying modules to left:</t>
  </si>
  <si>
    <t>Perform Spell Check</t>
  </si>
  <si>
    <t>1 - Update Basic RFP Info</t>
  </si>
  <si>
    <t>Print Preview all sheets and perform final QA</t>
  </si>
  <si>
    <t>Module Prep Instructions</t>
  </si>
  <si>
    <t>Enter test responses for each module.  Confirm logic.</t>
  </si>
  <si>
    <t>Availability by Type</t>
  </si>
  <si>
    <t>Click to protect workbook and sheets</t>
  </si>
  <si>
    <t>2 - Confirm Codes and Conditional Formatting</t>
  </si>
  <si>
    <t xml:space="preserve"> </t>
  </si>
  <si>
    <t>Vendor Long Name</t>
  </si>
  <si>
    <t>Vendor Short Name</t>
  </si>
  <si>
    <t>10 - Copy Vendor Data to Central Analysis</t>
  </si>
  <si>
    <t>9 - Copy RFP Data to Central Analysis (Vendor 1)</t>
  </si>
  <si>
    <t>(to here)</t>
  </si>
  <si>
    <t>(copy from here)</t>
  </si>
  <si>
    <t>Copy Yellow Cells to Step 1 in Central Analysis Worksheet Dashboard for Vendor 1 Only:</t>
  </si>
  <si>
    <t>Copy to Step 2 of Central Analysis for ALL Vendors</t>
  </si>
  <si>
    <t>Copy Yellow Cells to Step 2 in Central Analysis Worksheet Dashboard for ALL vendors:</t>
  </si>
  <si>
    <t>Copy to Step 1 of Central Analysis for Vendor 1</t>
  </si>
  <si>
    <t>QA Step 6</t>
  </si>
  <si>
    <t>QA Step 7</t>
  </si>
  <si>
    <t>Hide unused module details tables in Summary Tab</t>
  </si>
  <si>
    <t>Hide unused modules in overall table of Summary Tab</t>
  </si>
  <si>
    <t>Print Reports to PDF</t>
  </si>
  <si>
    <t>Print Summary Tab</t>
  </si>
  <si>
    <t>Apply Comments Filter. Select and Print All Module Tabs</t>
  </si>
  <si>
    <t>Apply H/M and N/F Filter. Select and Print All Module Tabs</t>
  </si>
  <si>
    <t>Apply Modifcations Filter. Select and Print All Module Tabs</t>
  </si>
  <si>
    <t>Clear Filters</t>
  </si>
  <si>
    <t>8 - Print Reports to PDF</t>
  </si>
  <si>
    <t>Total Compliance for All Modules</t>
  </si>
  <si>
    <t>Availability Definition</t>
  </si>
  <si>
    <t>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</si>
  <si>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Functionality is provided through reports generated using proposed Reporting Tools.</t>
  </si>
  <si>
    <t>Functionality is provided by proposed third party functionality (i.e., third party is defined as a separate software vendor from the primary software vendor).  The pricing of all third party products that provide this functionality MUST be included in the cost proposal.</t>
  </si>
  <si>
    <t>Functionality is provided through customization to the application, including creation of a new workflow or development of a custom interface, that may have an impact on future upgradability.</t>
  </si>
  <si>
    <t>Functionality is not provided.</t>
  </si>
  <si>
    <t>Update Basic RFP Info Vendor Form Set-up:</t>
  </si>
  <si>
    <t>No</t>
  </si>
  <si>
    <t>Definitions?</t>
  </si>
  <si>
    <t>Vendor Modules?</t>
  </si>
  <si>
    <t>Replace this text with vendor name in the first module.</t>
  </si>
  <si>
    <t>Required Product(s)</t>
  </si>
  <si>
    <t>Replace this text with the primary product name(s) which satisfy requirements.</t>
  </si>
  <si>
    <t>Primary Product</t>
  </si>
  <si>
    <t>Set page breaks in Summary Tab</t>
  </si>
  <si>
    <t>Run filters by opening filter XLSM worksheet until installed on staff PCs.</t>
  </si>
  <si>
    <t>Final QA and Sign-off</t>
  </si>
  <si>
    <t>Legend</t>
  </si>
  <si>
    <t>-</t>
  </si>
  <si>
    <t>Invalid Priorities?</t>
  </si>
  <si>
    <t xml:space="preserve">
1. Copy and paste Objective for each module.
2. Copy and paste (with formatting) Specification and Priority columns for each module to appropriate sheet.
3. Click "Format Sheet" button in column AC to apply formatting, data validation, and delete extra rows.
4. Ensure there are no invalid priorities.
5. QA each sheet addressing the following items:
  - Spell Check
  - Topic Areas Headers (grey and bolded)
  - Consistently indented sub-specifications
  - Page Header
  - Print Preview to verify overall appearance</t>
  </si>
  <si>
    <t>Confirm Priority, Availability, Defintions and Conditional Formatting:</t>
  </si>
  <si>
    <t>Make sure to confirm definitions are consistent with the RFP!</t>
  </si>
  <si>
    <t>Functionality is provided through a future general availability (GA) release that is scheduled to occur within 1 year of the proposal response.</t>
  </si>
  <si>
    <t>Count:</t>
  </si>
  <si>
    <t>Need to reset protection on first module to allow vendors to enter vendor name after protecting in cell A1.
Verify that module headers refer to the name of the module spreadsheet and do not say 'module 1' and  so on. This may need to be updated through the page setup function.</t>
  </si>
  <si>
    <t>County of Boone, MO</t>
  </si>
  <si>
    <t>Boone County, MO</t>
  </si>
  <si>
    <t>MO</t>
  </si>
  <si>
    <t>Date</t>
  </si>
  <si>
    <t>County</t>
  </si>
  <si>
    <t>RFP for the ERP System Selection Project 03-13APR17</t>
  </si>
  <si>
    <t>Pesis</t>
  </si>
  <si>
    <t>Accounts Payable</t>
  </si>
  <si>
    <t>Bank Reconciliation</t>
  </si>
  <si>
    <t>Budgeting</t>
  </si>
  <si>
    <t>Cash Receipting</t>
  </si>
  <si>
    <t>Contract Management</t>
  </si>
  <si>
    <t>Fixed Assets</t>
  </si>
  <si>
    <t>General and Technical</t>
  </si>
  <si>
    <t>General Ledger</t>
  </si>
  <si>
    <t>Human Resources</t>
  </si>
  <si>
    <t>Misc Billing, Invoicing &amp; AR</t>
  </si>
  <si>
    <t>Payroll</t>
  </si>
  <si>
    <t>Project and Grant Accounting</t>
  </si>
  <si>
    <t>Purchasing</t>
  </si>
  <si>
    <t>Time and Attendance</t>
  </si>
  <si>
    <t>General Information</t>
  </si>
  <si>
    <t>Ability to track and report on the following information in the accounts payable module, including but are not limited to the following:</t>
  </si>
  <si>
    <t>Coding structure elements (from chart of accounts)</t>
  </si>
  <si>
    <t xml:space="preserve">Batch number (manual entry or system assigned), batch date (system recorded) and batch total </t>
  </si>
  <si>
    <t>Vendor</t>
  </si>
  <si>
    <t>User ID (system recorded)</t>
  </si>
  <si>
    <t>Posting date</t>
  </si>
  <si>
    <t>Discounts (offered, taken, and lost)</t>
  </si>
  <si>
    <t>Due date</t>
  </si>
  <si>
    <t>Purchase order number</t>
  </si>
  <si>
    <t>Invoice number (at least 30 characters), amount and date</t>
  </si>
  <si>
    <t>Hold indicator</t>
  </si>
  <si>
    <t>Description/comments/memos on checks/payments (at least 50 characters)</t>
  </si>
  <si>
    <t>Contract Purchase Order (PO) number/information</t>
  </si>
  <si>
    <t>Document number</t>
  </si>
  <si>
    <t>User-defined fields</t>
  </si>
  <si>
    <t>Location</t>
  </si>
  <si>
    <t>Payment type/code (e.g. special handling)</t>
  </si>
  <si>
    <t>Payment date(s)</t>
  </si>
  <si>
    <t>Payment terms</t>
  </si>
  <si>
    <t>Check number</t>
  </si>
  <si>
    <t>Bank clearance date</t>
  </si>
  <si>
    <t>Posting date for ACH</t>
  </si>
  <si>
    <t>Bid Number</t>
  </si>
  <si>
    <t xml:space="preserve">Ability for users to receive pop-up notifications any time a vendor or AP record has special handling instructions. </t>
  </si>
  <si>
    <t>Ability to track a unique identifier for individual ACH payments</t>
  </si>
  <si>
    <t xml:space="preserve">Ability for authorized user to set which fields are required to complete for invoices, to streamline invoice processing.  </t>
  </si>
  <si>
    <t>Ability to make certain fields required (e.g. location) based on the data entered in other fields (e.g. facilities account)</t>
  </si>
  <si>
    <t xml:space="preserve">Ability to post invoices which will subsequently update the accounts payable file, reduce the related encumbrance(s), update the vendor master file, update the general ledger, generate checks, ACH and wires and create detailed transaction records for audit and analysis.  </t>
  </si>
  <si>
    <t>Ability to process all transaction entries in real time.</t>
  </si>
  <si>
    <t xml:space="preserve">System provides a method of assigning separate approval levels to users for processing invoices, receiving reports, payments, requisitions and purchase orders (edit and update functions).  </t>
  </si>
  <si>
    <t>Ability to establish levels of approval and require that at least one individual has approval authority by department and within central review departments.</t>
  </si>
  <si>
    <t>Ability to access the AP module from a portable device (i.e. tablets, smartphone, etc.)</t>
  </si>
  <si>
    <t>Ability to flag or prohibit the following with the ability of authorized users to override:</t>
  </si>
  <si>
    <t>The receiving date from being earlier than the requisition date.</t>
  </si>
  <si>
    <t>The quantity received from being greater than the quantity approved on the purchase order / contract.</t>
  </si>
  <si>
    <t>The unit price from being greater than the unit price approved on the purchase order / contract.</t>
  </si>
  <si>
    <t>The payment amount is greater than the defined budgetary category balance.</t>
  </si>
  <si>
    <t>Additional line items being added for new charges on an invoice</t>
  </si>
  <si>
    <t>Ability to optionally notify the requesting department when one of the above scenarios occurs.</t>
  </si>
  <si>
    <t xml:space="preserve">Ability to process electronic travel authorization and reimbursement requests. </t>
  </si>
  <si>
    <t>Vendor File Set-Up and Maintenance</t>
  </si>
  <si>
    <t>Ability to set up alternate vendor for payment (i.e. payment to IRS rather than vendor)</t>
  </si>
  <si>
    <t>Ability to streamline the process for adding vendors to the system using workflows, automated vendor numbers, etc.</t>
  </si>
  <si>
    <t>Ability to notify requestors of new vendors when vendor setup is complete.</t>
  </si>
  <si>
    <t>Ability to automatically assign vendor numbers, with the option to be able to manually assign the numbers (must prevent duplicate vendor numbers from being used).</t>
  </si>
  <si>
    <t>Ability to provide controls around vendor records to minimize duplicate entries of the same vendor, providing warnings to system users of potential duplicates.</t>
  </si>
  <si>
    <t>Ability to restrict access to designated vendor fields based on user role (e.g., AP versus Purchasing).</t>
  </si>
  <si>
    <t>Ability to assign classifications to vendors (i.e. Regular, One-Time, EFT, Payroll, etc.) and the ability to limit access for updating vendor information based on vendor classification.</t>
  </si>
  <si>
    <t>Ability to generate a one-time payment as a departmental vendor without creating a permanent vendor for the payee in the master file.  For these payments, the system retains information on name, date, and amount of vendor payment etc.</t>
  </si>
  <si>
    <t>Ability to search one-time payments by payee name, amount, GL account, and address</t>
  </si>
  <si>
    <t xml:space="preserve">Ability to create multiple addresses per vendor with the ability to assign each address as appropriate (i.e. invoicing, remittance, ordering, 1099, etc.) and the ability to select different remit addresses during the voucher payment process. </t>
  </si>
  <si>
    <t>Ability to create foreign address with a minimum of 6 lines</t>
  </si>
  <si>
    <t>Ability to track and search on vendor file address fields including  name, address (multiple), phone (multiple), fax and email, contact info, number, type, status (active / inactive), tax ID &amp; type, commodity code (multiple).</t>
  </si>
  <si>
    <t>Ability for authorized users to designate which bank account a vendor will be paid from</t>
  </si>
  <si>
    <t>Ability to enter all needed vendor bank information for EFT payments (ABA number, bank account number, bank name, etc.) with necessary security provided.</t>
  </si>
  <si>
    <t>Ability to track the following information in the vendor master file, including but are not limited to the following:</t>
  </si>
  <si>
    <t xml:space="preserve">Vendor number </t>
  </si>
  <si>
    <t>Status (active, inactive, do not use)</t>
  </si>
  <si>
    <t>Contact name, address, phone number, remit-to name, and remit-to address (including enough fields/characters for plaintiff and attorney name for settlement checks, for example)</t>
  </si>
  <si>
    <t>Doing business as (dba) name</t>
  </si>
  <si>
    <t>1099 Category</t>
  </si>
  <si>
    <t>Business classification</t>
  </si>
  <si>
    <t>Confidential vendor indicator</t>
  </si>
  <si>
    <t>Federal ID/Social Security Number (with appropriate security)</t>
  </si>
  <si>
    <t>Flag for p-card</t>
  </si>
  <si>
    <t>Insurance information</t>
  </si>
  <si>
    <t>Last time vendor used</t>
  </si>
  <si>
    <t>Payment processing information (e.g., terms)</t>
  </si>
  <si>
    <t>Prevailing wage (yes/no indicator)</t>
  </si>
  <si>
    <t>Self-employed status</t>
  </si>
  <si>
    <t xml:space="preserve">Type of minority business </t>
  </si>
  <si>
    <t>Vendor bank number (for ACH payments)</t>
  </si>
  <si>
    <t>Vendor comment field (AP)</t>
  </si>
  <si>
    <t>Vendor comment field (Purchasing)</t>
  </si>
  <si>
    <t>Vendor type</t>
  </si>
  <si>
    <t>W-9 provided</t>
  </si>
  <si>
    <t>YTD expenditures on the vendor</t>
  </si>
  <si>
    <t>Additional user-defined fields</t>
  </si>
  <si>
    <t>Ability to track and report on all changes to the vendor master record.</t>
  </si>
  <si>
    <t xml:space="preserve">Ability to establish security for limited access to social security numbers/FEIN on vendor file. </t>
  </si>
  <si>
    <t>Ability to interact with vendors online, place orders, receive invoices and make payments electronically.</t>
  </si>
  <si>
    <t>Ability to annually archive inactive vendors based upon flexible, user-generated parameters (e.g. no payment activity within X months and no profile changes within X months).</t>
  </si>
  <si>
    <t>Ability to perform the following vendor self service functions, including:</t>
  </si>
  <si>
    <t>Register online, identify the services they provide (based on commodity codes)</t>
  </si>
  <si>
    <t>Inquire on payment status</t>
  </si>
  <si>
    <t>Update their contact information</t>
  </si>
  <si>
    <t>Update their preferred payment information</t>
  </si>
  <si>
    <t>Inquire on payment history</t>
  </si>
  <si>
    <t>Ability to attach communications and other documents to the vendor record.</t>
  </si>
  <si>
    <t>Invoice Entry and Processing</t>
  </si>
  <si>
    <t>Ability to restrict the processing of a vendor invoice unless a W-9 record is on file.</t>
  </si>
  <si>
    <t>Ability to automatically change a vendor's status to 'inactive' if their W-9 is older than two years.</t>
  </si>
  <si>
    <t>Ability to support centralized or decentralized entry and workflow processing related to invoice entry.</t>
  </si>
  <si>
    <t>Ability to receive and process invoices electronically from vendors.</t>
  </si>
  <si>
    <t>Ability to enter invoices in batch (or one at a time) providing control totals reconcilable by user.</t>
  </si>
  <si>
    <t>Ability to default purchase order information on the invoice during invoice entry with source transaction information.</t>
  </si>
  <si>
    <t>Ability to perform data validation in real time during invoice entry including purchase order number, vendor number and coding elements, checking for required fields as well as allowable field values with the ability to override, with appropriate security. System should provide error messages for on-line transactions (i.e. future payment/posting dates)</t>
  </si>
  <si>
    <t xml:space="preserve">Ability to permit an error to be corrected by the user without having to back out of the invoice and resubmit it (with appropriate workflow).  </t>
  </si>
  <si>
    <t>Ability to process one invoice or multiple invoices from one purchase order (or encumbrance) and/or for one purchase order line item.</t>
  </si>
  <si>
    <t>Ability to hold/repeat vendor information when keying multiple invoices into a batch.</t>
  </si>
  <si>
    <t>Ability to associate line items in a single payment voucher to multiple bids or contract numbers</t>
  </si>
  <si>
    <t>Ability to prohibit employees from being paid as vendors</t>
  </si>
  <si>
    <t xml:space="preserve">Ability to search vendor file by address. </t>
  </si>
  <si>
    <t>Ability to have system check for and prohibit or warn against entry of duplicate invoices for a vendor, identified based on invoice number or vendor and amount.</t>
  </si>
  <si>
    <t>Ability to identify different invoice types including:</t>
  </si>
  <si>
    <t>Emergency Purchase Order</t>
  </si>
  <si>
    <t>Regular Purchase Order</t>
  </si>
  <si>
    <t>Blanket Purchase Order</t>
  </si>
  <si>
    <t xml:space="preserve">Manual Payment Voucher/Invoice for Payment </t>
  </si>
  <si>
    <t>Credit/Debit Memos</t>
  </si>
  <si>
    <t>Election-Related Purchase Order</t>
  </si>
  <si>
    <t>Ability to enter the following information related to an invoice:</t>
  </si>
  <si>
    <t>Vendor number</t>
  </si>
  <si>
    <t>Invoice number (alphanumeric)</t>
  </si>
  <si>
    <t>Invoice date</t>
  </si>
  <si>
    <t>Description of what was bought (at least 100 characters)</t>
  </si>
  <si>
    <t>Special instructions</t>
  </si>
  <si>
    <t>Project Number</t>
  </si>
  <si>
    <t>Remittance information (e.g. customer ID number, account number, etc.)</t>
  </si>
  <si>
    <t>Ability to enter an unlimited number of invoice line items on an invoice.</t>
  </si>
  <si>
    <t>Ability for automated system budget checking and control and define at certain levels (Fund etc.)</t>
  </si>
  <si>
    <t>Ability to enter an invoice without a corresponding purchase order.</t>
  </si>
  <si>
    <t>Ability to automatically recognize a PO when an invoice is entered</t>
  </si>
  <si>
    <t>Ability to support creation and modification (by authorized users only) of templates for recurring invoices</t>
  </si>
  <si>
    <t>Ability to scan a vendor invoice with a template applied to that invoice for that vendor that recognizes and pre-fills the invoice entry screen with purchase order number, invoice number, invoice date and invoice amount.</t>
  </si>
  <si>
    <t>Ability to cancel an invoice and automatically create the appropriate reversing entries.</t>
  </si>
  <si>
    <t>Ability to notify purchase order initiator when an invoice related to a purchase order is reversed.</t>
  </si>
  <si>
    <t>Ability to access information, including attached documents, from the referenced purchase order line item(s) during invoice entry.</t>
  </si>
  <si>
    <t>Ability to distribute invoice payments by item or total into multiple general ledger accounts, department, activities, funds and cost categories, project codes, etc.</t>
  </si>
  <si>
    <t>Ability to require follow-up actions before processing payments if the amount due on the vendor invoice exceeds the current encumbrance by more than a tolerable threshold (i.e., contact vendor, determine reason for difference, and obtain necessary workflow approvals).</t>
  </si>
  <si>
    <t>Ability for authorized users to make edits and revisions to unposted invoice transactions prior to posting with appropriate workflow</t>
  </si>
  <si>
    <t>Ability to designate "separate check" on an invoice transaction.</t>
  </si>
  <si>
    <t>Ability to designate certain purchase order types to always require a 3-way match (e.g., regular and blanket purchase orders) and others to only require a 2-way match based on the purchase order type and dollar amount.  Ability to route workflows for approval based on 3-way or 2-way matching requirements.</t>
  </si>
  <si>
    <t>Ability to route payment vouchers for approval based on the departments funding the payment (e.g. if a utility bill payment is being paid by three departments, staff from each of those departments would need to approve).</t>
  </si>
  <si>
    <t>Ability to set a different workflow approval based on the type of transaction (i.e. agency withdrawal - investing agencies' money on their behalf - goes through Treasurer's approval only, payroll disbursements need another type of workflow approval, regular AP checks go through standard AP approval process)</t>
  </si>
  <si>
    <t>Ability to designate a workflow substitute ("delegate") that is easily identified (to locate the current approver when staff are out of the office).</t>
  </si>
  <si>
    <t xml:space="preserve">Ability for final payment workflow to include a list of all payments to process, as well as verification that there are funds available for each payment. </t>
  </si>
  <si>
    <t>Ability to edit a batch without reentering or reprocessing the entire batch.</t>
  </si>
  <si>
    <t xml:space="preserve">Ability to generate notification if an invoice was not approved/rejected.  </t>
  </si>
  <si>
    <t>Ability of the system to flag transactions detected in error in the batch processing and preclude only erroneous transactions from further processing.</t>
  </si>
  <si>
    <t>Ability to delete or modify an invoice record before it is scheduled for payment.</t>
  </si>
  <si>
    <t>Ability to insert line items to a payment at any location in the record.</t>
  </si>
  <si>
    <t>Ability to use debit/credit memos for corrections (including all applicable pay codes, such as state sales tax)</t>
  </si>
  <si>
    <t>Ability to view when checks have cleared</t>
  </si>
  <si>
    <t>Ability to clear a credit/debit memo without processing payment</t>
  </si>
  <si>
    <t>Ability to identify capitalized items as invoices are processed and prompt user to enter fixed asset-related details.</t>
  </si>
  <si>
    <t>Ability to make partial payments on purchase orders based on invoice amount (i.e., progress payments).</t>
  </si>
  <si>
    <t>Ability to pay both travel and non-travel employee expenses including:  mileage, lodging, meal allowance / per diem, transportation fares, parking fees, airline, organizational dues, magazine subscriptions, seminar fees, car rental, and other expenses.</t>
  </si>
  <si>
    <t>Ability to enter expense advances as prepayments and subsequently reduce the amount of the employee expense report.</t>
  </si>
  <si>
    <t>Ability to reference other company paid travel expenses (credit card charges) to the employee's expense report for reconciliation.</t>
  </si>
  <si>
    <t>Ability to manage discounts for a specific vendor and apply to payments based on the payment date.</t>
  </si>
  <si>
    <t>Ability to track discount type and percentage / calculated amount for each vendor.</t>
  </si>
  <si>
    <t>Ability to set up a workflow to request/manage manual checks.</t>
  </si>
  <si>
    <t>Payment Processing</t>
  </si>
  <si>
    <t>Ability to pre-note when establishing a new bank account.</t>
  </si>
  <si>
    <t>Ability to view the remaining budget/appropriation amount on a project or purchase order during payment entry.</t>
  </si>
  <si>
    <t>Ability to withhold a user-defined percentage or fixed amount of a payment (i.e., retainage) on an invoice under certain user-defined situations (e.g., tax and audit, levies).</t>
  </si>
  <si>
    <t xml:space="preserve">Ability to produce independent checks for IRS Tax Levy  and the vendor from a single invoice with appropriate workflow. </t>
  </si>
  <si>
    <t>Ability to prevent the altering of the payment information (e.g., vendor name) once invoices have been linked to PO's or approval of the payment has been secured.</t>
  </si>
  <si>
    <t>Ability to track changes to vendor names without losing the history.</t>
  </si>
  <si>
    <t>Ability to insert/apply a code to payables prior to printing checks that must be grouped/printed together for special mailing/distribution.</t>
  </si>
  <si>
    <t>Ability to automatically produce payments for garnishments from Payroll data</t>
  </si>
  <si>
    <t>Ability to prevent double posting of batches.</t>
  </si>
  <si>
    <t>Ability to automatically liquidate current or prior year (as applicable) encumbrances upon posting of payment with ability to track current and prior year purchase order liquidations separately.</t>
  </si>
  <si>
    <t>Ability to pay via ACH (regular), wire, check and p-card.</t>
  </si>
  <si>
    <t>Ability to track the following ACH information:</t>
  </si>
  <si>
    <t>ACH effective date</t>
  </si>
  <si>
    <t>Department submitting payment</t>
  </si>
  <si>
    <t xml:space="preserve">Federal holiday calendar </t>
  </si>
  <si>
    <t>Free form addenda record</t>
  </si>
  <si>
    <t>NACHA SEC (Standard Entry Class) codes for addenda records</t>
  </si>
  <si>
    <t>Ability to attach multiple addenda records.</t>
  </si>
  <si>
    <t>Ability to process and transmit ACH payments multiple times per day.</t>
  </si>
  <si>
    <t>Check Processing/Printing</t>
  </si>
  <si>
    <t>Ability to optionally consolidate multiple payments to the same vendor in a check run or have separate checks issued to the same vendor in a check run or have some checks consolidated and some checks separate.</t>
  </si>
  <si>
    <t>Ability to prohibit check consolidation for specific vendors.</t>
  </si>
  <si>
    <t>Ability for authorized user-defined check and check stub formatting, including ability to modify without requiring assistance from the software vendor.</t>
  </si>
  <si>
    <t>Ability to generate check requests electronically and submit back-up electronically</t>
  </si>
  <si>
    <t>Ability to have several check print formatting options available</t>
  </si>
  <si>
    <t>Ability to process one check per vendor with all claims detail support on the corresponding page for additional check stub overflow capacity (if necessary).</t>
  </si>
  <si>
    <t>Ability to process check runs at anytime.</t>
  </si>
  <si>
    <t>Ability to process multiple check runs concurrently.</t>
  </si>
  <si>
    <t>Ability to select vouchers for check processing based upon various parameters (i.e. regular, express, one-time, EFT, employee, workers comp, etc.).</t>
  </si>
  <si>
    <t>Ability to allow selected items to be paid and items to be withheld or deleted from payment for a particular check run.</t>
  </si>
  <si>
    <t>Ability to process credits memos through the system (i.e. updating the GL correctly)</t>
  </si>
  <si>
    <t>Ability of the system to have an option of printing or not printing zero amount checks. (i.e. ability to set amount tolerance limit)</t>
  </si>
  <si>
    <t>Ability to notify the user when a check is to be printed that exceeds a user-defined maximum check amount.</t>
  </si>
  <si>
    <t>Ability to print laser checks on blank check stock.</t>
  </si>
  <si>
    <t>Ability to support at least 7 digits for the check number.</t>
  </si>
  <si>
    <t>Ability to restrict the reuse of a check/ACH number and automatically find the next available number.</t>
  </si>
  <si>
    <t>Ability to print a duplicate, non-negotiable copy of all checks.</t>
  </si>
  <si>
    <t>Ability to customize order that checks are printed (vendor name, check number or other user-defined order).</t>
  </si>
  <si>
    <t>Ability of the system to provide for mid-cycle restart of check forms during check run.</t>
  </si>
  <si>
    <t>Ability to define the check number to restart on, when using blank stock, for a mid-cycle restart.</t>
  </si>
  <si>
    <t>Ability to create and send a positive pay file to the bank for all accounts (i.e., Payroll, AP, etc.).</t>
  </si>
  <si>
    <t>Ability to issue checks or EFT payment out of various bank accounts, including providing detailed email (minimum of 2 email addresses) notification (include information which would have been on check stub) to vendor of EFT transmittal.</t>
  </si>
  <si>
    <t>Ability to store and use the next sequential check number to be used for each bank's checking account.</t>
  </si>
  <si>
    <t>Ability to produce, through secure printers, checks with MICR encoding and electronic signatures.</t>
  </si>
  <si>
    <t>Ability to generate checks on-demand.</t>
  </si>
  <si>
    <t>Ability to restrict payments for manual checks greater than a user-defined threshold to require a physical signature on the check.</t>
  </si>
  <si>
    <t>Cancel Check and Reissue Process</t>
  </si>
  <si>
    <t>Ability to provide full check cancellation, where the vendor master file, general ledger distributions, outstanding checks, and accounts payable detail files are reversed in the general ledger to accommodate cancelled check.</t>
  </si>
  <si>
    <t xml:space="preserve">A system with the ability to generate a notification when payments have been reversed.  The workflow notification process must provide an audit trail of approvals that are stored with the transaction.  </t>
  </si>
  <si>
    <t>Ability, on cancelled checks, to either issue a replacement check or  cancel the check with no replacement with a comment field.</t>
  </si>
  <si>
    <t>Ability, on voided checks, to cross-reference the new check to the voided check number or a journal number.</t>
  </si>
  <si>
    <t>Ability for check cancellation to provide the option of restoring funds back to the appropriate encumbering document, or back into the appropriate account's available budget balance, and provides the tracking of the check void on the Purchase Order transaction.</t>
  </si>
  <si>
    <t>Ability to prompt the user if the Purchase Order should be reinstated, when performing a check void.</t>
  </si>
  <si>
    <t>Ability to provide security measures by allowing only certain authorized personnel to reissue checks.</t>
  </si>
  <si>
    <t>Ability to void and replace checks by: individual check, block of checks or entire check run.</t>
  </si>
  <si>
    <t>Ability to manage the process for stale checks / escheating with the State.</t>
  </si>
  <si>
    <t>Ability to automatically change AP coding for escheated checks after six months and transfer into a different account for unclaimed funds.</t>
  </si>
  <si>
    <t>1099 Processing</t>
  </si>
  <si>
    <t>Ability to comply with IRS reporting requirements for tracking vendor payments that are subject to 1099 reporting.</t>
  </si>
  <si>
    <t>Ability to prohibit or provide warnings when a vendor without a TIN or SSN is entered, when it is required.</t>
  </si>
  <si>
    <t>Ability to calculate and deduct backup withholding for vendors that are subject to backup withholding.</t>
  </si>
  <si>
    <t>Ability to identify specific invoices and payments for vendors as 1099 transactions or non-1099 transactions.</t>
  </si>
  <si>
    <t>Ability to process different types of 1099 forms.</t>
  </si>
  <si>
    <t>Ability to access at least 5 calendar years of 1099 information online.</t>
  </si>
  <si>
    <t>Ability to track all required information for 1099 reporting purposes with ability to make corrections (i.e. 1099 payments versus non-1099 payments, vendor information, etc.) and electronically transmit to the IRS for reporting purposes.</t>
  </si>
  <si>
    <t>Ability to provide updates to annual 1099 forms, IRS file formats, etc. Should be provided with the annual software maintenance agreement.</t>
  </si>
  <si>
    <t>Ability to generate necessary analysis reporting for 1099 generation purposes (summary and invoice detail history sorted by tax ID, Report combining multiple vendors with same tax ID).</t>
  </si>
  <si>
    <t>Ability to print 1099 information and the related forms only for vendors with payments in excess of the designated IRS amount</t>
  </si>
  <si>
    <t>Ability to print, on demand, one vendor's 1099 information and the related form for a vendor, regardless of dollar amount</t>
  </si>
  <si>
    <t>Ability to view a 1099 report that identifies vendors that have been associated with a 1099 status but do not have complete 1099 information.</t>
  </si>
  <si>
    <t>Ability to default 1099 codes based on the general ledger account code.</t>
  </si>
  <si>
    <t>Interfaces</t>
  </si>
  <si>
    <t>Ability to accept transactions from other local systems/applications including the following:</t>
  </si>
  <si>
    <t>Payroll (garnishments, benefit providers, etc.)</t>
  </si>
  <si>
    <t>Workers Compensation</t>
  </si>
  <si>
    <t>P-card provider</t>
  </si>
  <si>
    <t>Ability to accept transactions from State systems with ability to transmit payment data back to source system</t>
  </si>
  <si>
    <t>Ability to have a complete audit trail of transactions passed to accounts payable from other applications or systems.</t>
  </si>
  <si>
    <t>Ability to import check information from the bank for purposes of performing bank reconciliation, including identifying 'matches' and 'mismatches' from the bank.</t>
  </si>
  <si>
    <t>Ability to save all export files, import files and check images within the system for retrieval.</t>
  </si>
  <si>
    <t>Ability to scan/attach electronic documents to requisitions, purchase orders and payment vouchers including vendor W-9 forms.</t>
  </si>
  <si>
    <t>Ability to prevent users from removing electronic documents attached within the system.  Audit trail and history must be retained.</t>
  </si>
  <si>
    <t>Ability through workflow to reject an entered invoice, notify the end-user, and require corrections to be made before processing.</t>
  </si>
  <si>
    <t xml:space="preserve">A system with the ability to track and report payments by department, by vendor, by account distribution, by check or ACH number, by date and by amount.  </t>
  </si>
  <si>
    <t>Ability to automatically generate performance measures on the AP process (e.g., number of errors on invoice entry, time to process an invoice, etc.).</t>
  </si>
  <si>
    <t>Ability to allow P-card data to be defined (including who has possession of card)</t>
  </si>
  <si>
    <t>Ability to query the system for: open invoices by vendor, fund and department including ones on hold, unmatched, disputed, unapproved and approved  by vendor, fund and department.</t>
  </si>
  <si>
    <t>Ability to query the system for transactions setup for batch processing.</t>
  </si>
  <si>
    <t>Ability of the system to include full drill-down capabilities from summary levels to detail levels for vendor, encumbrance and invoice/payment information.</t>
  </si>
  <si>
    <t>Ability to perform ad-hoc reporting.</t>
  </si>
  <si>
    <t>Ability to define specific search criteria (summary and detail) and limits while performing an inquiry.</t>
  </si>
  <si>
    <t>Ability for departments to print their own reports.</t>
  </si>
  <si>
    <t>Ability to print a Capital Asset Expenditure report which includes daily reporting from Accounts Payable to show those assets that were coded towards capital accounts</t>
  </si>
  <si>
    <t>Ability to provide document history retrieval , linking requisitions to purchase orders, invoices, and checks.</t>
  </si>
  <si>
    <t>Ability to view a Check Register for multiple accounts, which contains a cumulative list of all checks issued, including those later canceled, and must be updateable with information received electronically from the bank.</t>
  </si>
  <si>
    <t>Objective: To efficiently manage all payment disbursements, electronically track paid and outstanding invoices, print checks, and generate completed 1099 forms.</t>
  </si>
  <si>
    <t>Objective: To provide automation with the bank reconciliation process including the outgoing County payments, incoming deposits and providing for the inclusion of adjustments by full integration to other ERP module.</t>
  </si>
  <si>
    <t>Ability to identify multiple cash accounts.</t>
  </si>
  <si>
    <t>Ability to associate the cash account with a project.</t>
  </si>
  <si>
    <t>Ability to capture the type of payment (cash, check, ACH, wire, credit card) by location when reconciling on both deposits and withdrawals.</t>
  </si>
  <si>
    <t>Ability to import a list of cleared checks from the bank for each account.</t>
  </si>
  <si>
    <t xml:space="preserve">Ability to manually indicate that a check has been cashed and make corrections with an audit trail.  </t>
  </si>
  <si>
    <t>Ability to cancel checks by batch or check number range</t>
  </si>
  <si>
    <t>Ability to use drill-down capabilities to see if a check has been issued/cleared for a specified account and originating transaction documentation via a document management program.</t>
  </si>
  <si>
    <t>Ability to track manual check issues, voids and replacements and original dollar amount of voided check.</t>
  </si>
  <si>
    <t>Ability to notify, track and monitor the resolution of adjustments that need to be made as a result of an error identified within bank reconciliation.</t>
  </si>
  <si>
    <t>Ability to enter adjustments through a journal voucher with proper authorization.</t>
  </si>
  <si>
    <t>Ability to account for missing checks due to issues with printing and $0 checks.</t>
  </si>
  <si>
    <t>System Processes</t>
  </si>
  <si>
    <t>Ability to export data into spreadsheets, text files, word documents</t>
  </si>
  <si>
    <t>Ability to manage unclaimed/stale dated checks.</t>
  </si>
  <si>
    <t>Ability to accept paid check image file from bank which will update the appropriate sub-system (check register) in the relevant area.</t>
  </si>
  <si>
    <t>Ability to identify and replace lost checks and reflect new check numbers (interface information from sub-modules).</t>
  </si>
  <si>
    <t>Ability to track check status including outstanding, cleared, stale-dated, replaced, returned and voided.</t>
  </si>
  <si>
    <t>Ability to execute a process to remove stale dated checks from the list of outstanding checks and create the corresponding journal entry.</t>
  </si>
  <si>
    <t>System Interfaces</t>
  </si>
  <si>
    <t>Ability to import/download bank item activity (BAI transmission) from Financial Institution</t>
  </si>
  <si>
    <t>Ability to import any type of payment (i.e., cash, check, ACH, Wire, credit card) from the bank for a from/through date range.</t>
  </si>
  <si>
    <t>Ability to create automated postings for repetitive imported bank transactions (i.e., recurring journal entries with varying dollar amounts based on an original financial institution import, to self-clear an account)</t>
  </si>
  <si>
    <t>Ability to perform clearing transactions to match imported bank items to journal entries</t>
  </si>
  <si>
    <t>Ability to perform automated clearing transactions between general ledger accounts (i.e., zeroing-out and/or matching balances).</t>
  </si>
  <si>
    <t>Ability to reset/correct clearing transactions for bank items and journal entries</t>
  </si>
  <si>
    <t>Ability to provide an interface from Cash Receipts module that includes daily deposits by payment type by location for reconciliation purposes.</t>
  </si>
  <si>
    <t>Ability to reconcile deposits with cash receipt details that tie back to a deposit slip with a breakdown by account.</t>
  </si>
  <si>
    <t>Ability to interface with the Cash Receipting system for accessing imaged checks that were receipted.</t>
  </si>
  <si>
    <t>Ability to provide an interface to the Accounts Payable module to identify checks written on various accounts.</t>
  </si>
  <si>
    <t>Ability to provide an interface with the other accounts and G/L where cash is affected.</t>
  </si>
  <si>
    <t>Ability to provide an interface with all sub-modules for drilldown capabilities for all transactions to see originating entry, including backup documentation via a document management program, and history of entry, including adjusting or reversing entries associated with the original entry.</t>
  </si>
  <si>
    <t>Ability to create a report of incoming/outgoing bank items that captures all bank activity</t>
  </si>
  <si>
    <t>Ability to generate a Batch Balance Report that lists any errors that require resolution (e.g., non-match, date errors, etc.).  This compares the downloaded listing of checks cleared with those generated from the source systems.</t>
  </si>
  <si>
    <t>Ability to create a Bank Reconciliation Report, listing GL cash balances, payments and deposits for a user-defined time period, and outstanding payments (e.g., checks) and deposits for each bank account.</t>
  </si>
  <si>
    <t>Objective: To provide for a distributed budget preparation system that is intuitive and streamlines the budget process.</t>
  </si>
  <si>
    <t>Budget Preparation</t>
  </si>
  <si>
    <t>Ability to maintain budget history based on user defined requirements</t>
  </si>
  <si>
    <t>Ability to support generation of a biennial budget.</t>
  </si>
  <si>
    <t>Ability to develop budgets and search at all levels of the account structure.</t>
  </si>
  <si>
    <t>Ability to describe a budget item by fiscal year at the account level with narrative explanation</t>
  </si>
  <si>
    <t>Ability to attach documents (e.g. PDF, Excel, Word) to budget items</t>
  </si>
  <si>
    <t>Ability to describe a budget request (e.g., ongoing budget modifications) item by fiscal year at the account level with narrative explanation or attach supporting documentation</t>
  </si>
  <si>
    <t>Ability to print narrative descriptions for each line item</t>
  </si>
  <si>
    <t>Ability to maintain up to 6 budget versions per fiscal year: (e.g. original request, revised request, budget office proposed, approved, amended, projected/forecast).</t>
  </si>
  <si>
    <t>Ability to maintain 6 stages of budget development before the final recommended version (e.g. Department requested, reduction scenarios, one time vs. recurring) and lock each version from edits after submission.</t>
  </si>
  <si>
    <t>Ability for authorized users to make revisions to submitted and locked budget versions (e.g. if a mistake is found) and track the reason for each change</t>
  </si>
  <si>
    <t>Ability to allow for departmental budget entry in an account listing style, such as by account, functional area, activity code.</t>
  </si>
  <si>
    <t>Ability to view progress by departments in budget preparation, as defined in user setup in conjunction with account authority.</t>
  </si>
  <si>
    <t>Ability to approve all requested budget amounts at the same time and post to the GL with proper approval.</t>
  </si>
  <si>
    <t>Ability to implement security related to who has access to budget development and view based on their department and organization (e.g., ability to limit user entry of specific accounts / sub-objects).</t>
  </si>
  <si>
    <t>Ability to customize budget scenarios based on specific department scenarios and global scenarios</t>
  </si>
  <si>
    <t>Ability to perform global changes to the budget during preparation (benefits, merit increases, inflation), and view several scenarios prior to posting the starting budget.</t>
  </si>
  <si>
    <t>Ability to allow for users to input and view comments per budget line item.</t>
  </si>
  <si>
    <t>Ability to configure which accounts require line item detail in the budget request.</t>
  </si>
  <si>
    <t>Ability to identify capital and other one-time items in the budget with a capital item descriptor, specific to accounts.</t>
  </si>
  <si>
    <t>Ability to generate proposed budget data by extrapolating multi-year historical financial data using user-defined criteria/specifications.</t>
  </si>
  <si>
    <t>Ability to limit changes within the un-adopted budget after a certain point in the budget process has been reached, and require appropriate user authorization to implement any changes.</t>
  </si>
  <si>
    <t>Ability to limit user entry of specific accounts vs. central budget planning (i.e. salaries)</t>
  </si>
  <si>
    <t>Ability to perform multiple methods (e.g. views) of updating departmental budget requests (e.g. departmental account listing, one account at a time, etc.).</t>
  </si>
  <si>
    <t>Ability to display multiple previous years of actual expenditures</t>
  </si>
  <si>
    <t>Ability to display current year estimated to date</t>
  </si>
  <si>
    <t>Ability to display current year actuals to date</t>
  </si>
  <si>
    <t>Ability to display current year budget vs. actual (variances)</t>
  </si>
  <si>
    <t>Ability for users to directly inquire by account on current and prior year actual activity during budget entry i.e. drilldown on financial detail</t>
  </si>
  <si>
    <t>Ability to import off-line developed budget information into the budget planning system.</t>
  </si>
  <si>
    <t>Ability to generate budget schedules from the system, with support for multiple groupings (Based on the chart of accounts, such as: Function, activities, revenue source, department, division, etc.)</t>
  </si>
  <si>
    <t>Ability to prepare base budgets from prior year actual expenditures.</t>
  </si>
  <si>
    <t>Ability to prepare base budgets from prior year baseline, proposed and approved with the ability to add or subtract one time prior year expenditures or revenues.</t>
  </si>
  <si>
    <t>Ability to plan transfers or change of positions between departments/funds for budget and analytical purposes (i.e. what if scenarios)</t>
  </si>
  <si>
    <t>Ability to provide forecast intervals for short-term (1-2yrs), intermediate (3-4 years) and long-term (5 years)</t>
  </si>
  <si>
    <t>Ability to balance inter-fund revenues/expenditures</t>
  </si>
  <si>
    <t>Ability to copy budget to a new version as a starting point for incorporating changes or for different budget scenarios</t>
  </si>
  <si>
    <t>Ability to require staff to enter comments or acknowledge approval if budget amounts are significantly different from historical trends (e.g., activity in the past but $0 in current year or $0 in the past but activity in the budget)</t>
  </si>
  <si>
    <t>Ability for the system to break out annual budgets into months, based on straight-line or historical seasonality, with ability to override calculated amounts.</t>
  </si>
  <si>
    <t>Ability to limit changes within the unadopted budget after a certain point in the budget process has been reached, and require appropriate user authorization to implement any changes</t>
  </si>
  <si>
    <t>Ability to develop overhead allocations</t>
  </si>
  <si>
    <t>Ability for system to notify staff when they input or approve a budget that has line items that are significantly different from historical trends</t>
  </si>
  <si>
    <t>System provides functionality to assist users in identifying potential errors in the budget</t>
  </si>
  <si>
    <t>System has flexibility to implement security based on levels of account structure</t>
  </si>
  <si>
    <t>Ability to set performance based budgets, using non-financial information (i.e., key performance indicators)</t>
  </si>
  <si>
    <t>Ability to track history and projections of non-financial performance indicators</t>
  </si>
  <si>
    <t>Ability for users to have view-only access, by default, to the budget when it is locked down.</t>
  </si>
  <si>
    <t>Ability to build a calendar of dates into the system for budget entry, to automate the opening and closing (i.e. lockdown) of the budget preparation time period.</t>
  </si>
  <si>
    <t>Position Budgeting</t>
  </si>
  <si>
    <t>Ability to import position information from a payroll system to perform budget projections.</t>
  </si>
  <si>
    <t>Ability to develop budgets by position type and specific pay level as well as budgeting by employee &amp; actuals including relational benefits (full cost).</t>
  </si>
  <si>
    <t>Ability to perform budget forecasting that incorporates planned salary and benefit adjustments by either percentage, flat rate or other variable to salaries and/or benefits provided by position, department, start and end date, or for other groups/all employees.</t>
  </si>
  <si>
    <t>Ability to perform budget projections for salaries and fringes based on merit date, bargaining unit/fringe group contract dates or other as of dates.</t>
  </si>
  <si>
    <t>Ability to support a position budgeting range, specific to each position type, where each employee is budgeted at a certain compensation percentage of the range (i.e. 85%). The system must prohibit employees from falling outside of the compensation range. When raises occur that put an employee outside the compensation range, the system must alert users so that the compensation range can be modified.</t>
  </si>
  <si>
    <t>Ability to support both position salary budgeting ranges and fixed salaries</t>
  </si>
  <si>
    <t>Ability to enter globally or provide calculation-only fields for:</t>
  </si>
  <si>
    <t># of pay periods for upcoming budget year</t>
  </si>
  <si>
    <t>Medicare calculation based on wages</t>
  </si>
  <si>
    <t>Retirement System calculation based on wages</t>
  </si>
  <si>
    <t>Worker's Comp calculation based on the combination of wages and a fixed rate (experience)</t>
  </si>
  <si>
    <t>Health insurance costs</t>
  </si>
  <si>
    <t>Scheduled merit increases</t>
  </si>
  <si>
    <t>Scheduled cost-of-living-adjustment (COLA)</t>
  </si>
  <si>
    <t>Other pay factors as identified</t>
  </si>
  <si>
    <t>Ability to perform position budgeting that includes the calculation of benefits specific to the type of position being budgeted. (i.e.. benefits for extra hire over 30 hours per week)</t>
  </si>
  <si>
    <t>Ability to support personnel cost projections that include fringe benefit costs (based on existing benefits elected).</t>
  </si>
  <si>
    <t>Ability to integrate the position budgeting functionality with the Payroll and HR modules</t>
  </si>
  <si>
    <t>Ability to assist with managing new budget implications of live payroll changes (e.g. raises &amp; transfers) performed during the budget development cycle.</t>
  </si>
  <si>
    <t>Ability to perform position budgeting for vacant positions without the need to assign employees to these positions that includes both salary and fringe projections.</t>
  </si>
  <si>
    <t>Ability to budget based on position type i.e., budget vs. non budget vs. under-filled</t>
  </si>
  <si>
    <t>Ability to calculate salary and benefits for unapproved/requested positions.</t>
  </si>
  <si>
    <t>Ability to perform budget projections for salaries and fringes under different scenarios without the need to use or impact data in the LIVE system (limiting access to the budget team).</t>
  </si>
  <si>
    <t>Ability to budget for partial-year positions</t>
  </si>
  <si>
    <t>Ability to budget for fixed term and limited term positions</t>
  </si>
  <si>
    <t>Ability to support workflow or notification of changes to position budgeting.</t>
  </si>
  <si>
    <t>Ability of system to provide budget checking control for creation of new positions.</t>
  </si>
  <si>
    <t>Ability for system to create visual organization (org chart) based on information within position budgeting.</t>
  </si>
  <si>
    <t>Capital Budgeting</t>
  </si>
  <si>
    <t>Ability to integrate with Fixed Asset module to assist with projecting equipment replacement costs (including replacement criteria).</t>
  </si>
  <si>
    <t>Ability to be able to develop the CIP Budget within the system</t>
  </si>
  <si>
    <t>Ability to automate a distributed "capital budget item request" process providing for approval and reporting (i.e. workflow).</t>
  </si>
  <si>
    <t>Ability to classify capital project requests and provide reporting by department, classification or type.</t>
  </si>
  <si>
    <t>Ability to enter CIP general information and project categorization. (Ex. Description, map reference, notes)</t>
  </si>
  <si>
    <t>Ability to rank CIP projects based on selected criteria and scoring against this criteria.</t>
  </si>
  <si>
    <t>Ability to manage a multi-year CIP program.</t>
  </si>
  <si>
    <t>Ability to apply inflation factors to costs of CIP projects in years beyond the budget year.</t>
  </si>
  <si>
    <t>Ability to track budget and expense by CIP project.</t>
  </si>
  <si>
    <t>Ability to track budget and expense by project (sub-units of CIP).</t>
  </si>
  <si>
    <t>Ability to track budget and expense of operations and maintenance associated with a CIP project.</t>
  </si>
  <si>
    <t>Ability to enter and print a 5 year CIP plan from the system</t>
  </si>
  <si>
    <t>Ability to approve all adopted CIP budget amounts at the same time and post to the GL with proper approval (only the 1st year of the 5 year plan is adopted).</t>
  </si>
  <si>
    <t>Ability to drill from the GL module to the CIP module to easily see descriptions of the project</t>
  </si>
  <si>
    <t>Non-Capital Project / Grant Budgeting</t>
  </si>
  <si>
    <t xml:space="preserve">Ability to use project budgeting within or across funds and departments as specified by the user.  </t>
  </si>
  <si>
    <t>Ability to track grant budgets for annual reporting</t>
  </si>
  <si>
    <t>Ability to report on the budget use time periods other than the budget fiscal year (e.g., calendar year or Federal fiscal year)</t>
  </si>
  <si>
    <t xml:space="preserve">Ability to create project/grant master file that allows for tracking and reporting, including but are not limited to the following: </t>
  </si>
  <si>
    <t>Department (responsible for the project or grant)</t>
  </si>
  <si>
    <t>Individual project manager (responsible for project)</t>
  </si>
  <si>
    <t>Alphanumeric project/grant numbers (coding assigned by authorized users to be used to identify grants or projects, including case numbers for example)</t>
  </si>
  <si>
    <t>Key dates (approval date, start date, end date, extension date, date of last draw, final performance report)</t>
  </si>
  <si>
    <t>Resolution # for Approval</t>
  </si>
  <si>
    <t>Grant name (program title)</t>
  </si>
  <si>
    <t>Descriptions / Comments</t>
  </si>
  <si>
    <t>Funding source(s)/grantors (e.g., who is providing funding for the grant, project, subproject, activities/task) including contact information and dollar amount for each funding source</t>
  </si>
  <si>
    <t>Pass-through grant indicator and entity and grant #</t>
  </si>
  <si>
    <t>Contract number(s) for projects and grants--could have multiple contracts for each</t>
  </si>
  <si>
    <t>Catalog of Federal Domestic Assistance (CFDA) number, if applicable</t>
  </si>
  <si>
    <t>Amendments (dates, dollars, activity being amended) and allows for multiple amendments</t>
  </si>
  <si>
    <t>Ability to view Contractor(s) name associated with grants and projects e.g., who is providing funding for the grant, project, subproject, activities/task)</t>
  </si>
  <si>
    <t>Ability to view detail on contractor (name, contact, address, certifications, Fed ID number, EEO)</t>
  </si>
  <si>
    <t>Ability to track:</t>
  </si>
  <si>
    <t>Sub recipient information</t>
  </si>
  <si>
    <t>Allowable amounts and other information re: restricted use of funds</t>
  </si>
  <si>
    <t>Total grant / project budget amount, over multiple years as necessary</t>
  </si>
  <si>
    <t>Budget detail per grant, project, subproject, activities/task, objective</t>
  </si>
  <si>
    <t>User-defined project attributes related to project types, phases, platforms, etc.</t>
  </si>
  <si>
    <t>Project milestones and phases</t>
  </si>
  <si>
    <t>Project milestone and phase start and end dates</t>
  </si>
  <si>
    <t>Relevant GL accounts (for revenues and expenditures)</t>
  </si>
  <si>
    <t>Retainage requirements</t>
  </si>
  <si>
    <t>Accounting basis (e.g. cash vs. accrual)</t>
  </si>
  <si>
    <t>Indicator of whether or not there is Grant matching, and how much</t>
  </si>
  <si>
    <t>Multiple other user defined fields</t>
  </si>
  <si>
    <t>EEOC and Davis/Bacon information</t>
  </si>
  <si>
    <t>Multi-Year Budgeting</t>
  </si>
  <si>
    <t>Ability to prepare a budget for multiple years concurrently.</t>
  </si>
  <si>
    <t>Ability to create a five year budget</t>
  </si>
  <si>
    <t>Ability for distributed departments to perform projections periodically including estimate revisions and reporting of actual to estimates - at varying levels of the chart of accounts.</t>
  </si>
  <si>
    <t>Ability to perform "what if" calculations looking out multiple years</t>
  </si>
  <si>
    <t>Ability to perform trend analysis over multiple years</t>
  </si>
  <si>
    <t>Ability to enter multi-year contracts with annual increases and reflect these values in each year's budget</t>
  </si>
  <si>
    <t>Ability to project seasonal revenue and expenditures</t>
  </si>
  <si>
    <t>Ability to perform a historical crosswalk of reorganized organizations</t>
  </si>
  <si>
    <t>Budget Maintenance</t>
  </si>
  <si>
    <t>Ability to track changes that occur from one authorization point to another, who made the change, and when the change was made, by producing an audit "change trail."</t>
  </si>
  <si>
    <t>Ability to lock or track adopted budget for any fiscal year</t>
  </si>
  <si>
    <t>Ability to prevent or indicate out-of-balance conditions for budget requests with corrections to actuals defined by the user.</t>
  </si>
  <si>
    <t>Ability to request/approve budget adjustments online, through workflow.</t>
  </si>
  <si>
    <t>Ability to manage position changes within system, through workflow.</t>
  </si>
  <si>
    <t>Ability to configure the system to allow for distributed (departmental) entry of budget adjustment requests - with configurable multi-level approval functionality</t>
  </si>
  <si>
    <t>Ability to support different workflows based on user-defined criteria (e.g. budget transfer dollar amounts and GL accounts)</t>
  </si>
  <si>
    <t xml:space="preserve">Ability to support intra-departmental budget requests with workflow (e.g. employee travel) </t>
  </si>
  <si>
    <t>Ability to provide extended comments with budget revision requests</t>
  </si>
  <si>
    <t>Ability to add attachments with budget revision requests</t>
  </si>
  <si>
    <t>Ability to enter budget amendments during the fiscal year (appropriations or revenue estimates).</t>
  </si>
  <si>
    <t>Ability to flag a budget transfer request as recurring and have it populate in future years' budgets accordingly</t>
  </si>
  <si>
    <t>Ability to record and track multiple budget amendments requests during the year and inquire on the adjustments after the fact.</t>
  </si>
  <si>
    <t>Ability to record and track budget amendments during the year and inquire on the adjustments after the fact.</t>
  </si>
  <si>
    <t>Ability to identify a budget adjustment as one-time (temporary) or permanent (affect future base budgets).</t>
  </si>
  <si>
    <t xml:space="preserve">Ability to enter budget items for future years that will show as a line item with a 0 amount in the current year. </t>
  </si>
  <si>
    <t>Ability to have multi-level budget approvals for establishing budgets, line item transfers, budget adjustments (i.e., workflow).</t>
  </si>
  <si>
    <t>Ability to support different budget workflows by item class (e.g. technology)</t>
  </si>
  <si>
    <t>Ability to lock down prior years so they can’t be edited.</t>
  </si>
  <si>
    <t>Budget Checking and Controls</t>
  </si>
  <si>
    <t>Ability to perform funds availability checking at each chart of account or other user-defined level.</t>
  </si>
  <si>
    <t>Ability to perform funds availability checking by phase/tasks (sub-units of project).</t>
  </si>
  <si>
    <t>Ability to perform funds availability checking by account series</t>
  </si>
  <si>
    <t>Ability to perform funds availability checking by grant</t>
  </si>
  <si>
    <t>Ability to perform funds availability checking by user defined budget unit (i.e. program)</t>
  </si>
  <si>
    <t>Ability to view “available budget” during requisition/purchase order entry for any type of purchase order, journal entry, or accounts payable invoice transaction.</t>
  </si>
  <si>
    <t>Ability to have budget control rules by account (e.g. payroll accounts can be overspent).</t>
  </si>
  <si>
    <t>Ability to have budget control rules by user defined account segment within the chart of accounts</t>
  </si>
  <si>
    <t>Ability to optionally configure budget control at the account level, in addition to the category level.- i.e. controlling at fund, program, series or GL level (account level) or requiring balanced entries for budgeted transfers or interdepartmental allocations (category level) as desired</t>
  </si>
  <si>
    <t>Ability to have budget warnings at the account level and project level.</t>
  </si>
  <si>
    <t>Ability to have budget checking and warnings performed on all system transactions (requisitions, purchase orders, journal entries, budget change requests, etc.)</t>
  </si>
  <si>
    <t>Ability to restrict transfers to/from specific accounts (e.g. Payroll).</t>
  </si>
  <si>
    <t>Ability to prevent users from requesting budget transfers from other department's budgets.</t>
  </si>
  <si>
    <t xml:space="preserve">Ability to create negative budget on specified accounts (e.g., contra-revenues and contra-expenses, such as expense reimbursement accounts) </t>
  </si>
  <si>
    <t xml:space="preserve">Ability to overspend a budget at the line item. </t>
  </si>
  <si>
    <t>A system with user-friendly budget, project, grant, and CIP reports.</t>
  </si>
  <si>
    <t>Ability to produce a budget book, including the following items (include any not available in comments):
     • Departmental breakdown
     • Mission statement
     • Budget highlights
     • Non-financial performance measures
     • Organizational chart
     • High-level budget summary
     • Revenue history and projections
     • Revenue narrative
     • Personnel rates and hours 
     • Expenditures by class type for the current budget year (actual and projected) 
     • Expenditures by class type for the next year and percentage change
     • Expenditure line item detail and history for previous years</t>
  </si>
  <si>
    <t>Ability to create a report showing each employee’s salaries, benefits, and totals.</t>
  </si>
  <si>
    <t>Ability to project current year expenditures through the end of the fiscal year and make manual changes to the result</t>
  </si>
  <si>
    <t>Ability to maintain the following history for the current and multiple previous years:</t>
  </si>
  <si>
    <t xml:space="preserve">     Original and Current or Amended Budget Amounts</t>
  </si>
  <si>
    <t xml:space="preserve">     Amount Requested</t>
  </si>
  <si>
    <t xml:space="preserve">     Amount Recommended</t>
  </si>
  <si>
    <t xml:space="preserve">     Amount Approved</t>
  </si>
  <si>
    <t>YTD Actuals</t>
  </si>
  <si>
    <t>Ability to query by accounting period (i.e. period 1-3; period 1-14, etc.)</t>
  </si>
  <si>
    <t>Ability to report on 3-5 years of prior year budget to actual amounts</t>
  </si>
  <si>
    <t>Ability to report out on any budget version or type for current plus 5 years</t>
  </si>
  <si>
    <t>Ability to produce org charts based on position control</t>
  </si>
  <si>
    <t>Ability to produce charts and graphs</t>
  </si>
  <si>
    <t>Ability to create custom reports</t>
  </si>
  <si>
    <t>Ability to import from and export to Microsoft Excel</t>
  </si>
  <si>
    <t>Ability to report on budget change (i.e., budget development) and request (i.e., ongoing budget activity) text notes</t>
  </si>
  <si>
    <t>Objective: Upgrading the cash receipting and point-of-sale system to streamline the processing of revenues collected from the federal and state government, individual citizens, and local businesses.</t>
  </si>
  <si>
    <t>General Requirements</t>
  </si>
  <si>
    <t>Ability to accept and account for multiple payment types including:</t>
  </si>
  <si>
    <t>Cash</t>
  </si>
  <si>
    <t>Checks/money orders/cashier's checks</t>
  </si>
  <si>
    <t>Credit cards</t>
  </si>
  <si>
    <t>Debit cards</t>
  </si>
  <si>
    <t>Credit memo (internal) / refund to customer</t>
  </si>
  <si>
    <t>ACH</t>
  </si>
  <si>
    <t>EFT</t>
  </si>
  <si>
    <t>Internet e-payments (Electronic Transaction Receipting, including credit cards, debit cards, EFT, and e-checks)</t>
  </si>
  <si>
    <t>Other/Miscellaneous (Journal Entries, Interfaces)</t>
  </si>
  <si>
    <t>Ability to establish security such that users with an access code or account authorization can perform specific functions (e.g. receipt correction).</t>
  </si>
  <si>
    <t>System supports decentralized cash receipt entry, with the ability to configure and process workflows for transaction approvals, review, and modification.</t>
  </si>
  <si>
    <t>System supports both sequential and concurrent review (e.g. each receipt is routed concurrently to three departments for review)</t>
  </si>
  <si>
    <t>Point-of-Sale (POS) System</t>
  </si>
  <si>
    <t>Ability to connect Point of sale (POS) terminals to the system.</t>
  </si>
  <si>
    <t>Ability to park batches and post with defined security between users who are allowed to place batches on "hold" and those that are allowed to "post" batches</t>
  </si>
  <si>
    <t>Ability to accommodate numerous P.O.S. terminals and consolidate all P.O.S. terminal receipts at day's end.</t>
  </si>
  <si>
    <t>Ability to use extensive online inquiry (via the P.O.S. terminal) and print customer account history and current balances across all modules.</t>
  </si>
  <si>
    <t>Ability to sort POS transactions by:</t>
  </si>
  <si>
    <t>Customer Name</t>
  </si>
  <si>
    <t>Customer #</t>
  </si>
  <si>
    <t>Payer  Name</t>
  </si>
  <si>
    <t>Transaction #</t>
  </si>
  <si>
    <t>Division/Department</t>
  </si>
  <si>
    <t>Date (or date range)</t>
  </si>
  <si>
    <t>Time (or time range)</t>
  </si>
  <si>
    <t>Transaction/Cash Receipt Type</t>
  </si>
  <si>
    <t>Transaction Amount</t>
  </si>
  <si>
    <t>Clerk ID/Name</t>
  </si>
  <si>
    <t>Any Segment of the GL Account Number</t>
  </si>
  <si>
    <t>Ability to provide both cash register and cash drawer functions.</t>
  </si>
  <si>
    <t>Ability to provide multiple drawer functionality.</t>
  </si>
  <si>
    <t>Ability to accept over-the-counter payments and generate appropriate credit.</t>
  </si>
  <si>
    <t>Ability to quickly access a menu of receivable/charge code types when accepting payments over-the-counter.</t>
  </si>
  <si>
    <t>Ability to automatically filter the list of AR and charge codes when processing a payment based on the user or their location.</t>
  </si>
  <si>
    <t>Ability to restrict payment to cash only for specific item types.</t>
  </si>
  <si>
    <t>Ability to calculate the amount of change due back from amount tendered.</t>
  </si>
  <si>
    <t>Ability to identify, code and process transaction fees that are flat dollar amounts and/or percentages.</t>
  </si>
  <si>
    <t>Ability to automatically add fees based on receipt type or payment type.</t>
  </si>
  <si>
    <t>Ability to void all or part of a transaction independent of batch status.</t>
  </si>
  <si>
    <t>Ability for cash receipting solution to be certified to Check 21 compliance standards.</t>
  </si>
  <si>
    <t>Ability to interface with electronic deposit software for check processing.</t>
  </si>
  <si>
    <t>Ability to image attachments and associate them with a transaction (e.g. supporting documentation)</t>
  </si>
  <si>
    <t>Ability to integrate with a document management system</t>
  </si>
  <si>
    <t>Payment and Receipt Processing</t>
  </si>
  <si>
    <t>Ability to define batch payment creation (electronic checks, over the counter, mail, etc.).</t>
  </si>
  <si>
    <t>Ability to include the following information on external receipts provided to customers for individual transactions:</t>
  </si>
  <si>
    <t>Name of entry clerk</t>
  </si>
  <si>
    <t>Customer Name (with separate fields for First Name, Middle Initial  and Last Names)</t>
  </si>
  <si>
    <t>Description for the receipt</t>
  </si>
  <si>
    <t>Amount</t>
  </si>
  <si>
    <t>Check number (if payment by check)</t>
  </si>
  <si>
    <t>Credit Card Type (Visa, MasterCard, American Express, Discover, etc.)</t>
  </si>
  <si>
    <t>Effective Date</t>
  </si>
  <si>
    <t>Customer ID</t>
  </si>
  <si>
    <t>Department ID and Name</t>
  </si>
  <si>
    <t>Additional user defined fields</t>
  </si>
  <si>
    <t>Transaction number</t>
  </si>
  <si>
    <t>Ability to process internal payments (i.e., credit memos) without actually entering a payment while not affecting the deposit and updating the correct ERP module (i.e. utility billing, misc. billing, etc.)</t>
  </si>
  <si>
    <t>System has the option to suppress printing or select individual printing</t>
  </si>
  <si>
    <t>Ability to print user configurable comments and messages on the receipt.</t>
  </si>
  <si>
    <t>Ability to track and search records by:</t>
  </si>
  <si>
    <t>Bank Account</t>
  </si>
  <si>
    <t>Batch Number</t>
  </si>
  <si>
    <t>Credit Card Type (i.e. Visa, MasterCard, Discover, Diner, etc.)</t>
  </si>
  <si>
    <t xml:space="preserve">Customer Name with separate fields for First Name, Middle Initial  and Last Names </t>
  </si>
  <si>
    <t>Customer/Type</t>
  </si>
  <si>
    <t>A/R Account number</t>
  </si>
  <si>
    <t>Day of Month</t>
  </si>
  <si>
    <t>Day of Week/Business Day</t>
  </si>
  <si>
    <t>Department</t>
  </si>
  <si>
    <t>Entry Date</t>
  </si>
  <si>
    <t>GL Account Receipted</t>
  </si>
  <si>
    <t>Charge code/type</t>
  </si>
  <si>
    <t>Receipt Number/Document Number</t>
  </si>
  <si>
    <t>Terminal</t>
  </si>
  <si>
    <t>Time of Day</t>
  </si>
  <si>
    <t>Transaction Date</t>
  </si>
  <si>
    <t>Type of Bill</t>
  </si>
  <si>
    <t xml:space="preserve">Type of Payment </t>
  </si>
  <si>
    <t>Ability to see the full account description when processing a receipt.</t>
  </si>
  <si>
    <t>Ability to have an unlimited number of detail lines per receipt</t>
  </si>
  <si>
    <t>Ability to set-up different receipt configurations/designs for each department.</t>
  </si>
  <si>
    <t>Ability to take receipts offline in the system when the main system is non-operational (down for maintenance, etc.) and upload after the fact.</t>
  </si>
  <si>
    <t xml:space="preserve">Ability to e-mail electronic versions of receipts without printing a physical copy. </t>
  </si>
  <si>
    <t>Ability to take website payments when the main system is non operational (down for maintenance, etc.) and upload after the fact.</t>
  </si>
  <si>
    <t>Ability to specify the order in which receipts are processed against outstanding receivables with the option of overriding the order.  This would include outstanding receivables across all modules.</t>
  </si>
  <si>
    <t>Ability to prepare online receipts for departments without a point of sale terminal.</t>
  </si>
  <si>
    <t>Ability to designate whether a transaction was post-marked on-time to remove potential interest that may be applied to the bill associated with that payment (e.g., use of effective dates).</t>
  </si>
  <si>
    <t>Ability to place receipts on "hold" for subsequent release by finance staff.</t>
  </si>
  <si>
    <t>Ability to release "held" receipts based on user authorization.</t>
  </si>
  <si>
    <t>Ability to define security between users who are allowed to place receipts on "hold" and those that are allowed to "post" receipts.</t>
  </si>
  <si>
    <t>Ability to assign each transaction a unique receipt number which is auto-generated by the system.</t>
  </si>
  <si>
    <t>Ability for the receipt numbering system to automatically reset itself based on the defined number of digits per receipt.</t>
  </si>
  <si>
    <t>Ability to have receipt number ranges or receipt number format “masks” to be associated to a department or user.</t>
  </si>
  <si>
    <t>Ability to have receipts remain fully editable until the time they are printed and posted.</t>
  </si>
  <si>
    <t>Ability to change the payment type (cash, check, credit card, etc.) without voiding a receipt with proper authorization.</t>
  </si>
  <si>
    <t>Ability to use Optical Character Recognition (OCR) or laser bar code readers for scanning receipted bills.</t>
  </si>
  <si>
    <t>Ability to support batch scanning of documents with barcodes to attach to transactions</t>
  </si>
  <si>
    <t>Ability to pay multiple bills with a single payment w/description</t>
  </si>
  <si>
    <t>Ability to print account number and transaction number on checks receipted</t>
  </si>
  <si>
    <t>Ability to print amount receipted on checks</t>
  </si>
  <si>
    <t>Ability to accept full or partial payments and payments without prior bill (deposits, bonds, etc.)</t>
  </si>
  <si>
    <t>Ability to enter comments (to be used internally) at time of receipt.</t>
  </si>
  <si>
    <t>Ability to define multiple payment types (i.e., EFT, money order) on the same transaction.</t>
  </si>
  <si>
    <t>Ability to reprint duplicate receipts.</t>
  </si>
  <si>
    <t>Ability to provide pre-coded templates for each department for ease of input.</t>
  </si>
  <si>
    <t>Ability to lock pre-coded templates to prevent changes by other users.</t>
  </si>
  <si>
    <t>Ability to save pre-coded templates with a new name when changes are made.</t>
  </si>
  <si>
    <t xml:space="preserve">Ability for individual user to delete self-created pre-coded templates </t>
  </si>
  <si>
    <t>Ability to query lists of all pre-coded transaction templates</t>
  </si>
  <si>
    <t>Ability to automatically retrieve account information including amount owed from scanned bills.  User only has to "key in" amount paid, if different from amount owed.</t>
  </si>
  <si>
    <t>Ability to prompt user at time of entry/scan that the account being receipted to has had a history of bad checks/credit card chargebacks based on user defined rules.</t>
  </si>
  <si>
    <t>Ability to perform online entry of remittance information by the department as payment is received, including account distribution.</t>
  </si>
  <si>
    <t xml:space="preserve">Ability to filter the possible GL accounts available to users based on user, location, or department. </t>
  </si>
  <si>
    <t>Ability to enter in a  cash receipt that does not have pre-defined codes where the clerk will have to enter in the GL account(s) manually.</t>
  </si>
  <si>
    <t>Ability to break out sales tax payment based on cash receipt code</t>
  </si>
  <si>
    <t>Ability to select from standard reason codes when canceling or changing any transaction.</t>
  </si>
  <si>
    <t>Ability to apply payments in current year for a future year license/services/fees and  automatically post to deferred revenue</t>
  </si>
  <si>
    <t>Credit Card Processing</t>
  </si>
  <si>
    <t>Ability to provide a credit card solution that will interface with third-party gateway providers.</t>
  </si>
  <si>
    <t>Solution conforms to Payment Card Industry (PCI) standards and has received PA-DSS certification.</t>
  </si>
  <si>
    <t>Ability to support credit card refunds.</t>
  </si>
  <si>
    <t>Ability to support separate Merchant ID for each physical location for accepting credit cards.</t>
  </si>
  <si>
    <t>Closing, Balancing and Depositing</t>
  </si>
  <si>
    <t>Ability to close registers at the end of the day to a holding area until they are later approved and posted.  Summary information is posted to the G/L with drill down capabilities and the detail receipt information posted to the individual modules.</t>
  </si>
  <si>
    <t>Ability to distinguish among tender types (e.g., cash, check or credit card payment) and to provide separate totals at days end to assist in balancing the drawer.</t>
  </si>
  <si>
    <t>Ability to summarize and post daily cash receipts by validated General Ledger account.</t>
  </si>
  <si>
    <t>Ability to send summary totals through workflow for approval and edits.</t>
  </si>
  <si>
    <t>Ability to settle batches individually or by selection versus all open batches.</t>
  </si>
  <si>
    <t>Ability to edit and correct transaction errors prior to posting with proper authorization.</t>
  </si>
  <si>
    <t>Ability to prohibit posted transactions and receipts from being edited.</t>
  </si>
  <si>
    <t>Ability to allows users with authorization to modify certain fields after a transaction is posted.</t>
  </si>
  <si>
    <t>Ability to enter check list for individual receipt balancing.</t>
  </si>
  <si>
    <t>Ability to print deposit ticket with appropriate deposit tracking code.</t>
  </si>
  <si>
    <t>Ability to provide end-of-day check list by user detailing each check included in a deposit.</t>
  </si>
  <si>
    <t>Ability to process NSF checks as a reversal to the original revenue posting.</t>
  </si>
  <si>
    <t>Interfaces and Integration</t>
  </si>
  <si>
    <t>Ability to manage overpayments and store a credit balance in the appropriate account/customer record</t>
  </si>
  <si>
    <t>Ability to establish and use validations from the G/L chart of accounts.</t>
  </si>
  <si>
    <t>Ability to print an exception report in cash receipts for any electronic payments that do not match the balance due in the other appropriate modules ( Misc. Billing, etc.) or if there are duplicate payments</t>
  </si>
  <si>
    <t>Ability to provide an online payment portal for customers to submit payments</t>
  </si>
  <si>
    <t xml:space="preserve">Ability to create a User/P.O.S. Terminal Productivity Report, showing number of transactions processed per day, by operator, by P.O.S. terminal, and by transaction type.  </t>
  </si>
  <si>
    <t xml:space="preserve">Ability to create a report of cash receipts for any given time period, with the ability to filter by location/register. </t>
  </si>
  <si>
    <t>Ability to create and save report variants.</t>
  </si>
  <si>
    <t>Ability to report based on user defined period-to-date; summary or detail.</t>
  </si>
  <si>
    <t>Ability to export reports to Excel, Word and other common third party software.</t>
  </si>
  <si>
    <t>Objective: To create, manage and  close-out contracts.</t>
  </si>
  <si>
    <t>System allows users to attach documents/files to a contract, such as special provisions, Non-Collusion Affidavit, Non-Disclosure Form and etc.</t>
  </si>
  <si>
    <t>Ability to enter, track and inquire on basic contract information online including but are not limited to the following:</t>
  </si>
  <si>
    <t>Grant or CIP Number</t>
  </si>
  <si>
    <t xml:space="preserve">   Funding Source (local, state, federal, or other)</t>
  </si>
  <si>
    <t>Contract amount</t>
  </si>
  <si>
    <t>Contract balance</t>
  </si>
  <si>
    <t>Contract starting date</t>
  </si>
  <si>
    <t>Contract ending date</t>
  </si>
  <si>
    <t>Contract name / title (unlimited characters)</t>
  </si>
  <si>
    <t>Contract number</t>
  </si>
  <si>
    <t>Contract type (Professional Services, Construction, Maintenance Services, Lease, Rentals, Materials, etc.)</t>
  </si>
  <si>
    <t>Contractor name</t>
  </si>
  <si>
    <t>Contractor address</t>
  </si>
  <si>
    <t>Contractor contact info (phone, fax, e-mail)</t>
  </si>
  <si>
    <t>Division</t>
  </si>
  <si>
    <t>GL Account where funds are encumbered</t>
  </si>
  <si>
    <t>Services Description</t>
  </si>
  <si>
    <t>Payment method codes (e.g., flat monthly amount, monthly actual invoice, times unit rate)</t>
  </si>
  <si>
    <t>Payments against the contract</t>
  </si>
  <si>
    <t>Period of Warranty (if it exists)</t>
  </si>
  <si>
    <t>Progress/Expense reports required (yes/no)</t>
  </si>
  <si>
    <t>Vendor name and address</t>
  </si>
  <si>
    <t>Units of items or services contracted (with the ability to track multiple types per contract)</t>
  </si>
  <si>
    <t>User/Contract Manager</t>
  </si>
  <si>
    <t>Project Manager</t>
  </si>
  <si>
    <t>Renewal Options Available (e.g., number of options available, the term for each, cost change, and number of renewals that have been used vs. remain)</t>
  </si>
  <si>
    <t>Revised ending date</t>
  </si>
  <si>
    <t>Vendor Number</t>
  </si>
  <si>
    <t>Status of any contract [e.g., pending approval, fully executed, awaiting external user approval (indicating which external user) etc.]</t>
  </si>
  <si>
    <t>User-defined fields (e.g., legislative file number, commission meeting date, agenda item number, etc.)</t>
  </si>
  <si>
    <t>Ability to post contracts online for public viewing, and indicate at which date they should be made available online for public viewing (e.g., after full execution).</t>
  </si>
  <si>
    <t>Ability to flag contracts to indicate that they should not be made available online for public viewing</t>
  </si>
  <si>
    <t>System is able to differentiate the contract initiation and approval process by contract type</t>
  </si>
  <si>
    <t>Ability to handle contracts over multiple fiscal years.</t>
  </si>
  <si>
    <t>Ability to allow multiple contracts per vendor.</t>
  </si>
  <si>
    <t xml:space="preserve">Ability to allow for multiple phases per contract. </t>
  </si>
  <si>
    <t>Ability to utilize user-created templates for contract creation</t>
  </si>
  <si>
    <t>Ability to restrict creation of new contract templates or modification to existing templates to authorized users.</t>
  </si>
  <si>
    <t>Ability to highlight changes to the existing contract templates</t>
  </si>
  <si>
    <t>Ability to maintain a library of common contract terms for use in contract creation</t>
  </si>
  <si>
    <t>Ability to review and print contract text.</t>
  </si>
  <si>
    <t>Ability to set-up  contracts with recurring payments to vendors with the ability to make one-time payment amount adjustments without affecting the remainder of the contract payment schedule and amount.</t>
  </si>
  <si>
    <t>Workflow / Change Management</t>
  </si>
  <si>
    <t>Ability to route the documents electronically to the correct department for review/revisions.</t>
  </si>
  <si>
    <t>Ability to support workflow approvals for the following changes:</t>
  </si>
  <si>
    <t>Change in contract dollar amount</t>
  </si>
  <si>
    <t>Material change in eligible uses of contract funds (change in scope of work beyond a configurable dollar amount or percentage--this amount must vary by department)</t>
  </si>
  <si>
    <t>Change in contract start or end dates</t>
  </si>
  <si>
    <t>Change in contract scope (addition or deletion of contract scope)</t>
  </si>
  <si>
    <t>Ability to define different workflows by department and contract type</t>
  </si>
  <si>
    <t>Ability for authorized users to create a unique workflow for a given contract.</t>
  </si>
  <si>
    <t>Ability to utilize electronic signatures</t>
  </si>
  <si>
    <t>Ability to view and approve contracts within the system.</t>
  </si>
  <si>
    <t>Ability to initiate addendums/amendments to the original contract for approval</t>
  </si>
  <si>
    <t>Contract Management/Tracking</t>
  </si>
  <si>
    <t xml:space="preserve">Ability to link contracts to sub-contracts, work authorizations, amendments, etc. (i.e. all would have the same contract number) </t>
  </si>
  <si>
    <t>Ability to track contracts from set-up through contract close-out based upon commodity codes, PO #, Vendor #, Project #, contract status and etc.</t>
  </si>
  <si>
    <t>Ability to add comments to contracts in a free-form field</t>
  </si>
  <si>
    <t>Ability to track multiple contracts to a single project.</t>
  </si>
  <si>
    <t>Ability to track a single contract to multiple projects.</t>
  </si>
  <si>
    <t>Ability to link an employee's salary and benefit costs to a contract.</t>
  </si>
  <si>
    <t>Ability to record and track contract limits (i.e. multi-year contracts) at user specified levels of detail over the life of the contract.</t>
  </si>
  <si>
    <t xml:space="preserve">Ability to track and flag contract expiration/extension dates.   </t>
  </si>
  <si>
    <t>Ability to configure notifications of contracts that are coming up for renewal a certain period of time before they expire.</t>
  </si>
  <si>
    <t>Ability to notify a user when a contract is approaching or has hit the total number of allowable units for a given contract line item.</t>
  </si>
  <si>
    <t xml:space="preserve">Ability to track all contract information required by legal authority with supporting documentation, including but not limited to: </t>
  </si>
  <si>
    <t>Notice of award</t>
  </si>
  <si>
    <t>Lien waivers</t>
  </si>
  <si>
    <t>Notice to proceed</t>
  </si>
  <si>
    <t>Notice of Substantial Completion</t>
  </si>
  <si>
    <t>Notice of Final Completion</t>
  </si>
  <si>
    <t>Certificates of Insurance</t>
  </si>
  <si>
    <t>Performance bonds</t>
  </si>
  <si>
    <t>Payment bonds</t>
  </si>
  <si>
    <t>Additional user-defined documentation</t>
  </si>
  <si>
    <t>Ability to track and report on multiple insurance policies, amounts and related expiration dates, and get notified in advance of expiration.</t>
  </si>
  <si>
    <t>Ability to access contract information online and in real time, for users with appropriate security.</t>
  </si>
  <si>
    <t>System supports departments looking-up existing contracts and "piggybacking" onto the contract, with proper workflow and approval</t>
  </si>
  <si>
    <t>System supports version control for contracts.</t>
  </si>
  <si>
    <t>Ability to track if the contract is subject to the federal Davis-Bacon requirements.</t>
  </si>
  <si>
    <t>Ability to track if the contract is subject to the State of Missouri's prevailing wage requirements.</t>
  </si>
  <si>
    <t>Ability to manage contracts and compliance issues (grants and other contract deadlines, invoicing, terms, milestones to be reached and reported on, regulatory requirements such as but not limited to Title VI ADA compliance, program specifics for the grant, etc. and other contract types</t>
  </si>
  <si>
    <t>Ability to separate capital contracts from non-capital contracts for retention purposes.</t>
  </si>
  <si>
    <t>Payments</t>
  </si>
  <si>
    <t>Ability to allow the user to record and auto calculate retention amounts based upon:</t>
  </si>
  <si>
    <t>Deliverables/Tasks</t>
  </si>
  <si>
    <t>% of Completion</t>
  </si>
  <si>
    <t>Dollar Amount</t>
  </si>
  <si>
    <t>System allows multiple rates of retention based on project progress; for example, first half 10% and second half 5%.</t>
  </si>
  <si>
    <t>Ability to export contract data including payment and other contract information.</t>
  </si>
  <si>
    <t>Ability to process payments against contracts based upon varying payment terms such as milestones, % completion, time and materials, lump-sum and etc.</t>
  </si>
  <si>
    <t>Ability to specify retainage amount, when to pay, and view payment history.</t>
  </si>
  <si>
    <t>Ability to classify a contract as terminated/expired</t>
  </si>
  <si>
    <t>Ability to create encumbrances each year for the planned fiscal year's purchase amount on a contract and close these encumbrances at year-end (and re-create if necessary).</t>
  </si>
  <si>
    <t>Ability to close-out contracts with final payment requests or release of retention payment</t>
  </si>
  <si>
    <t>Ability to place a contract on "Hold" in the event of a contract dispute or termination request</t>
  </si>
  <si>
    <t>Ability to reinstate a decertification/termination done in error and flag contract administrator (via workflow).</t>
  </si>
  <si>
    <t xml:space="preserve">Ability to track (which step, date, etc.) the status of each step in the contracting process.  Should be able to look up status online and through on-demand reports.  </t>
  </si>
  <si>
    <t>Ability to search the full text of all contracts within the database</t>
  </si>
  <si>
    <t>Ability to report on all contracts with upcoming payments in a configurable amount of time</t>
  </si>
  <si>
    <t>Ability to provide a portal solution for the County to post active contracts online for the public to view and download, with the ability to redact any confidential information.</t>
  </si>
  <si>
    <t>Objective: To provide improved control and efficiency for fixed asset accounting and management.</t>
  </si>
  <si>
    <t>The system is compatible with all GASB 34 requirements</t>
  </si>
  <si>
    <t>System can track:</t>
  </si>
  <si>
    <t xml:space="preserve">     Capitalized items</t>
  </si>
  <si>
    <t xml:space="preserve">     Non-capitalized items</t>
  </si>
  <si>
    <t>Land</t>
  </si>
  <si>
    <t>Buildings</t>
  </si>
  <si>
    <t>Improvements</t>
  </si>
  <si>
    <t>Equipment</t>
  </si>
  <si>
    <t>Furniture &amp; Fixtures</t>
  </si>
  <si>
    <t>Vehicles</t>
  </si>
  <si>
    <t>Capitalized leases</t>
  </si>
  <si>
    <t>Infrastructure</t>
  </si>
  <si>
    <t>Works of Art, Historical Treasures or Other Similar Assets</t>
  </si>
  <si>
    <t>Intangible Assets (e.g., software)</t>
  </si>
  <si>
    <t>Additional user defined types</t>
  </si>
  <si>
    <t>Ability to code transactions as CIP (Construction In Progress) and ability to transfer to depreciable asset once project is complete.</t>
  </si>
  <si>
    <t xml:space="preserve">Ability to identify assets based on user-defined thresholds </t>
  </si>
  <si>
    <t>System tracks donated assets</t>
  </si>
  <si>
    <t>System allows for entry of multiple assets at once</t>
  </si>
  <si>
    <t>Activation Process</t>
  </si>
  <si>
    <t>System identifies potential fixed assets from purchasing module by:</t>
  </si>
  <si>
    <t xml:space="preserve">     Chart of accounts</t>
  </si>
  <si>
    <t xml:space="preserve">     Dollar amount</t>
  </si>
  <si>
    <t xml:space="preserve">     Manually</t>
  </si>
  <si>
    <t xml:space="preserve">     Commodity Codes</t>
  </si>
  <si>
    <t>System identifies potential fixed assets from Accounts Payable module by:</t>
  </si>
  <si>
    <t>System allows creation of asset without having to go through purchasing module or A/P module, for:</t>
  </si>
  <si>
    <t xml:space="preserve">     Assets below capitalization dollar threshold</t>
  </si>
  <si>
    <t xml:space="preserve">     Donated assets</t>
  </si>
  <si>
    <t>Ability to track assets with shared ownership (shared internally or with external organizations) and percentage (%) of asset owned</t>
  </si>
  <si>
    <t>Ability to link fixed assets to budget line items.</t>
  </si>
  <si>
    <t>Ability to have multiple user defined fixed asset capitalization thresholds (e.g. Technology threshold is different from construction which is different from fleet)</t>
  </si>
  <si>
    <t>System enables users to create templates for the creation of similar fixed assets.</t>
  </si>
  <si>
    <t>Ability to copy an existing fixed asset and modify fields to create a new fixed asset.</t>
  </si>
  <si>
    <t>Ability to automatically record the purchase as a capital/fixed asset item requiring generation of a system asset number and matching asset tag for the purchase of items over asset threshold.</t>
  </si>
  <si>
    <t>Ability to automatically assign and track asset identification, or "tag" numbers in a capital asset master file.  Manually entered tag numbers can also be accommodated, assuming there is system duplicate checking.</t>
  </si>
  <si>
    <t>Ability, for a group of new assets, to enter a range of asset ID tag numbers to be assigned to the assets automatically.</t>
  </si>
  <si>
    <t>Ability to establish a tentative capital asset to accumulate capital project costs before being capitalized and placed into service.</t>
  </si>
  <si>
    <t xml:space="preserve">Ability for the user to define the activation date for an asset that may be based on date purchased, date received, date project/work order was closed, or manually entered. This must be able to vary by asset class. </t>
  </si>
  <si>
    <t>Ability to aggregate a series of AP purchases into a single capital asset – building a skeleton.</t>
  </si>
  <si>
    <t>Ability to include the following items in determining the total cost of an asset:</t>
  </si>
  <si>
    <t>Original cost</t>
  </si>
  <si>
    <t>Donation value (assessed fair market value at receipt of donation)</t>
  </si>
  <si>
    <t>Additional costs</t>
  </si>
  <si>
    <t>Ability to transfer assets at completion of construction.</t>
  </si>
  <si>
    <t>Ability to track non-depreciable assets in the fixed asset module.</t>
  </si>
  <si>
    <t>Ability to reference prior asset for asset replacements.</t>
  </si>
  <si>
    <t>System has wizard-type entry</t>
  </si>
  <si>
    <t>Asset Master File</t>
  </si>
  <si>
    <t>Ability to accommodate alpha numeric asset numbers.</t>
  </si>
  <si>
    <t>Ability to code assets according to a classification scheme by item code (i.e. desks, cars, etc.).  At least 50 class codes desired.</t>
  </si>
  <si>
    <t>Ability to generate tag numbers, have external pre-existing tag numbers manually entered, or not have a tag.</t>
  </si>
  <si>
    <t>Ability to flag a fixed asset as not practical to physically tag</t>
  </si>
  <si>
    <t>Ability to restrict the reuse of tag numbers.</t>
  </si>
  <si>
    <t>Ability to accommodate parent/child relationships between related assets, such as a master unit with one or more accessories.</t>
  </si>
  <si>
    <t>Ability to reassign, add to, or remove from parent/child relationships once they are created.</t>
  </si>
  <si>
    <t>Ability to accommodate free-form descriptive text to further describe assets.  The text is electronically associated with the master file.</t>
  </si>
  <si>
    <t>Ability to identify grant funded assets:</t>
  </si>
  <si>
    <t>By identifying one or more grants that are associated with an asset</t>
  </si>
  <si>
    <t>By identifying the percentage split, or capitalization breakout (to each grant) for each asset</t>
  </si>
  <si>
    <t xml:space="preserve">      Ability to track the funding source for grant funded assets.</t>
  </si>
  <si>
    <t>Ability to maintain and track non-owned assets.</t>
  </si>
  <si>
    <t>Ability to maintain and track leased equipment.</t>
  </si>
  <si>
    <t>Ability to identify financing / leasing information for leased assets.</t>
  </si>
  <si>
    <t>Ability to attach memos, word documents, picture documents, etc. to asset file.</t>
  </si>
  <si>
    <t>Ability to assign, track (i.e., search on), and maintain the following key data elements for an asset, including but are not limited to the following:</t>
  </si>
  <si>
    <t xml:space="preserve">     Asset number</t>
  </si>
  <si>
    <t>Tag number</t>
  </si>
  <si>
    <t>Location of tag placement on asset</t>
  </si>
  <si>
    <t>Fund number</t>
  </si>
  <si>
    <t xml:space="preserve">Department number </t>
  </si>
  <si>
    <t>Original Funding Source(s) - Fund (ability to include 5+ funds)</t>
  </si>
  <si>
    <t xml:space="preserve">Date of all physical inventory audits </t>
  </si>
  <si>
    <t>Estimated useful life (yy)</t>
  </si>
  <si>
    <t>Asset Acquisition Cost (999,999,999.99)</t>
  </si>
  <si>
    <t>Serial number</t>
  </si>
  <si>
    <t>Purchase Order Number</t>
  </si>
  <si>
    <t>Vendor name</t>
  </si>
  <si>
    <t>General description</t>
  </si>
  <si>
    <t>Date acquired</t>
  </si>
  <si>
    <t>Activation/In-Service Date</t>
  </si>
  <si>
    <t>Acquisition method (i.e. Purchase, Contribution, Construction, etc.)</t>
  </si>
  <si>
    <t>Chart of Account distribution</t>
  </si>
  <si>
    <t xml:space="preserve">Asset condition (working, impaired, damaged, etc.) Please define any limitations in the comments field. </t>
  </si>
  <si>
    <t>Asset status (i.e. inactive, retired, active, etc.)</t>
  </si>
  <si>
    <t>Asset type</t>
  </si>
  <si>
    <t>Asset class</t>
  </si>
  <si>
    <t>Asset sub-classification (further breakdown of asset class)</t>
  </si>
  <si>
    <t>Depreciation convention</t>
  </si>
  <si>
    <t>Accumulated depreciation</t>
  </si>
  <si>
    <t>Current fiscal year depreciation</t>
  </si>
  <si>
    <t>Disposal reason</t>
  </si>
  <si>
    <t>Disposal limitations (grant prohibits sale or sale proceeds to go to funding agency)</t>
  </si>
  <si>
    <t>Disposal method</t>
  </si>
  <si>
    <t>Disposal date</t>
  </si>
  <si>
    <t>Net Book Value</t>
  </si>
  <si>
    <t>Trade in Value</t>
  </si>
  <si>
    <t>Size</t>
  </si>
  <si>
    <t>Model Number</t>
  </si>
  <si>
    <t>Model Name</t>
  </si>
  <si>
    <t>Model Year</t>
  </si>
  <si>
    <t>Linkage to other assets</t>
  </si>
  <si>
    <t>Federal Funding indicator</t>
  </si>
  <si>
    <t>Commission number</t>
  </si>
  <si>
    <t>Quantity/Linear feet</t>
  </si>
  <si>
    <t>Responsible department</t>
  </si>
  <si>
    <t>Replacement Cost</t>
  </si>
  <si>
    <t>Sale price</t>
  </si>
  <si>
    <t>Risk Management specific data fields (e.g., insurance replacement value, insurance type)</t>
  </si>
  <si>
    <t>Comment field</t>
  </si>
  <si>
    <t>User-defined fields (please include allowable number in comments)</t>
  </si>
  <si>
    <t>Warranty / Maintenance Information</t>
  </si>
  <si>
    <t>Ability to add or change data fields to meet changing requirements.</t>
  </si>
  <si>
    <t>Ability to retain fully depreciated assets in the capital asset master file for inventory control purposes prior to disposition.</t>
  </si>
  <si>
    <t>Ability to default various asset GL accounts during asset set-up based on asset class and type.</t>
  </si>
  <si>
    <t>System allows for FEMA &amp; HOMELAND SECURITY tracking (e.g., police and fire equipment)</t>
  </si>
  <si>
    <t>Asset Management (Adds, Adjustments, Retirements, Transfers)</t>
  </si>
  <si>
    <t xml:space="preserve">Ability of departments to create, retire, transfer or request disposition of assets through system workflow with proper approvals.  </t>
  </si>
  <si>
    <t>Ability to track a disposal workflow for assets that do not exist in the fixed asset inventory (i.e. no asset number).</t>
  </si>
  <si>
    <t>Ability of departments to transfer asset between funds through system workflow, including the full history of the asset and the accounting for the cash transfer, with proper approvals.</t>
  </si>
  <si>
    <t>Ability to perform a "mass change" to the following fields:</t>
  </si>
  <si>
    <t>Responsible Department</t>
  </si>
  <si>
    <t>Funding source</t>
  </si>
  <si>
    <t>Ability to capitalize items in aggregate (as a group)</t>
  </si>
  <si>
    <t>Ability to search on asset description, and includes "begins with," "contains," and "sounds like" functionality and create a list for similar items.</t>
  </si>
  <si>
    <t>Ability to have a complete audit trail of fixed asset activity.</t>
  </si>
  <si>
    <t>Ability of setting authority for selected data fields allowing department liaisons data entry rights to restrict departments ability to update accounting impacted data elements</t>
  </si>
  <si>
    <t>Ability to transfer assets between departments, locations and funds, accommodating inter-fund and inter-dept. transfers, duplicating all identifying data from original record.</t>
  </si>
  <si>
    <t>Ability to automatically track gain or loss on a sale of asset and determine value of acquired asset (trade-in)</t>
  </si>
  <si>
    <t>Ability to track improvements on an existing asset.</t>
  </si>
  <si>
    <t>Ability to perform a partial disposition / retirement, for example bundled assets</t>
  </si>
  <si>
    <t>Ability to calculate change in fair market value of donated assets and automatically generate a journal entry to record annual loss or gain.</t>
  </si>
  <si>
    <t>Ability to link receipt of funds for an asset disposal to a fixed asset in the system.</t>
  </si>
  <si>
    <t xml:space="preserve">Ability to reinstate disposed asset if found (stolen or lost) with appropriate accounting workflow. </t>
  </si>
  <si>
    <t>Ability to make manual adjustments to assets for additions, disposals, transfers, adjustments (i.e.. Impairments/obsolescence, change in value write-offs, partial retirements, etc.) and depreciation.</t>
  </si>
  <si>
    <t xml:space="preserve">Asset Inventory </t>
  </si>
  <si>
    <t>Ability to support barcoded asset tags and portable barcode readers for performing physical inventories.</t>
  </si>
  <si>
    <t>Ability to print barcoded tags or labels for fixed asset identification.</t>
  </si>
  <si>
    <t>Ability to support a physical inventory process, where:</t>
  </si>
  <si>
    <t>Staff select the scope of departmental assets to be included</t>
  </si>
  <si>
    <t>The list of assets to inventory is created and available on a mobile device</t>
  </si>
  <si>
    <t>The mobile device solution supports taking the physical inventory using barcodes</t>
  </si>
  <si>
    <t>Data can be recorded to update inventory status (e.g. damaged, found, not found, found with changes, disposed), add notes specific to an item, and change location</t>
  </si>
  <si>
    <t xml:space="preserve">The above results of the process are imported back into the fixed asset module.  </t>
  </si>
  <si>
    <t>Multiple physical inventories can take place concurrently</t>
  </si>
  <si>
    <t>Staff performing the physical inventory on a mobile device can drill down to purchase information for the assets being inventoried</t>
  </si>
  <si>
    <t>Asset Depreciation</t>
  </si>
  <si>
    <t>Ability to calculate depreciation expense on a monthly basis and periodically update each master file using depreciation schedules and activity status (active, fully depreciated but still in use, not depreciable, retired).  Results are automatically reflected in the General Ledger as a journal voucher.</t>
  </si>
  <si>
    <t>Ability to depreciate capital assets and allocate depreciation to those programs that use the assets.</t>
  </si>
  <si>
    <t>Ability to reclassify assets from one type to another and effectively manage the new depreciation amount.</t>
  </si>
  <si>
    <t>Ability to set-up a depreciation based on useful life for each asset class or subclass</t>
  </si>
  <si>
    <t>Ability to associate multiple capital accounts and multiple related depreciation expense accounts with an asset, and assign a percentage split between each.</t>
  </si>
  <si>
    <t>Ability to idle assets (suspend depreciation).</t>
  </si>
  <si>
    <t>Special Situations</t>
  </si>
  <si>
    <t>Ability to support asset value appreciation for real property and provide a detailed audit trail.  Any appreciation does not affect cost basis.</t>
  </si>
  <si>
    <t xml:space="preserve">Ability for assets that are not purchased through PO to be flagged for further review by end users.   </t>
  </si>
  <si>
    <t>Interface / Integration</t>
  </si>
  <si>
    <t>Ability for the Fixed Asset module to integrate with the Accounts Payable and procurement modules.  Information on newly obtained fixed assets is reported for verification, then automatically transferred from the A/P module into the Fixed Assets master file system.  Ability for the user to make corrections.</t>
  </si>
  <si>
    <t>Ability to record utility costs, maintenance costs and operational costs in accounts payable, and be able to tie those costs to particular fixed assets.</t>
  </si>
  <si>
    <t>Ability to create Project Based Assets, that:</t>
  </si>
  <si>
    <t>Interface with the Project Accounting system to capture project costs for application of overhead costs</t>
  </si>
  <si>
    <t>Allow a project to be associated with multiple assets</t>
  </si>
  <si>
    <t>Allow an asset to be associated with multiple projects</t>
  </si>
  <si>
    <t>Ability for all fixed asset reporting to be run with an "as of" date and a "date range", to recreate a summary and detail level information 'as of' a point in time that may be in a prior accounting period.</t>
  </si>
  <si>
    <t>Ability to print the Five Year CIP from the system with live data from financial system on existing projects</t>
  </si>
  <si>
    <t>Ability to report on assets that are in a workflow process (creation, disposal, etc.) and at what stage in the process they are.</t>
  </si>
  <si>
    <t>Ability to run depreciation reports based on a user defined date range (daily, monthly, annually, etc.)</t>
  </si>
  <si>
    <t xml:space="preserve">Ability to print a Capital Asset Expenditure Report which includes daily reporting from AP  to show those assets that were coded towards capital accounts  </t>
  </si>
  <si>
    <t>Ability to provide reports to assure that adequate insurance has been secured for property, and expedites the insurance reporting process.</t>
  </si>
  <si>
    <t>Ability to create GASB 34 Reports and modified accrual reports</t>
  </si>
  <si>
    <t>Ability to automatically generate journal entries for GASB 34 financial reporting purposes based on current year fixed asset activity</t>
  </si>
  <si>
    <t>Ability to create a report listed by any data element</t>
  </si>
  <si>
    <t>Ability to create a listing of master asset file information, including item name, description, location, business area, class number, charge account number, equipment ID number, asset number, model, vin/serial number , manufacturer/make and other user defined fields.  Acquisition and disposition information are also included.</t>
  </si>
  <si>
    <t>Ability to generate capital assets report that shows all activity to the asset master file during the month.</t>
  </si>
  <si>
    <t>Ability to drill-down or report on ALL cost detail associated with a particular asset within the Fixed Asset module that may include AP transactions, journal vouchers, payroll, inventory, purchase order and other pertinent asset costs.</t>
  </si>
  <si>
    <t>Ability to run historical data comparison reports for any of the aforementioned fixed asset reports.</t>
  </si>
  <si>
    <t>Ability to generate a list of all asset disposals for a specified date range</t>
  </si>
  <si>
    <t>Ability to code surplus property disposal list for disposition method, i.e. salvage, auction, donation, trade-in, recycle externally, or agency repurpose.</t>
  </si>
  <si>
    <r>
      <t xml:space="preserve">System tracks the following </t>
    </r>
    <r>
      <rPr>
        <b/>
        <sz val="11"/>
        <color theme="1"/>
        <rFont val="Calibri"/>
        <family val="2"/>
        <scheme val="minor"/>
      </rPr>
      <t>types</t>
    </r>
    <r>
      <rPr>
        <sz val="11"/>
        <color theme="1"/>
        <rFont val="Calibri"/>
        <family val="2"/>
        <scheme val="minor"/>
      </rPr>
      <t xml:space="preserve"> of assets:</t>
    </r>
  </si>
  <si>
    <r>
      <t xml:space="preserve">Ability to break above asset types into multiple user-defined </t>
    </r>
    <r>
      <rPr>
        <b/>
        <sz val="11"/>
        <color theme="1"/>
        <rFont val="Calibri"/>
        <family val="2"/>
        <scheme val="minor"/>
      </rPr>
      <t>sub-classes</t>
    </r>
    <r>
      <rPr>
        <sz val="11"/>
        <color theme="1"/>
        <rFont val="Calibri"/>
        <family val="2"/>
        <scheme val="minor"/>
      </rPr>
      <t xml:space="preserve"> (please identify any limitations in the comments field).</t>
    </r>
  </si>
  <si>
    <t>Documentation</t>
  </si>
  <si>
    <t>Ability to provide software documentation, topology, and detail design for all software application modules in electronic format.</t>
  </si>
  <si>
    <t>Ability to provide an online tutorial to assist users learning the software.</t>
  </si>
  <si>
    <t xml:space="preserve">Ability to provide all vendor supplied software that is accompanied by sufficient technical documentation to enable comprehensive understanding of its internal structure and operating procedures. </t>
  </si>
  <si>
    <t>Ability to provide Release Notes that document changes between version releases.  These documents must be written in a fashion that is easily understandable by the end user.  The format of the Release Notes must be conducive to analyzing which changes effect the organization.</t>
  </si>
  <si>
    <t>Ability to provide a copy of the database schema, ERD (entity relation diagram.), and network diagram.</t>
  </si>
  <si>
    <t>Help System</t>
  </si>
  <si>
    <t>Ability to provide a menu-driven system with comprehensive utility and "help" screen capabilities at the field and the page level.</t>
  </si>
  <si>
    <t>Ability to provide field-level and screen level help throughout the application that can be customized by trained and authorized users.</t>
  </si>
  <si>
    <t>Online Vendor Customer Support Portal</t>
  </si>
  <si>
    <t>Ability to provide a portal solution to access various online information regarding the vendor's solution including:</t>
  </si>
  <si>
    <t>Knowledge base of user documentation</t>
  </si>
  <si>
    <t>Release notes</t>
  </si>
  <si>
    <t>Other documentation</t>
  </si>
  <si>
    <t>Upcoming releases</t>
  </si>
  <si>
    <t>Change log</t>
  </si>
  <si>
    <t>System provides a portal solution that allows users to submit enhancement requests and system bugs online that allows for tracking of progress on individual items.</t>
  </si>
  <si>
    <t>System provides a portal solution that allows users to query on specific items that they and other clients have submitted.</t>
  </si>
  <si>
    <t>System provides an online user community for posting questions and sharing information.</t>
  </si>
  <si>
    <t>Error Processing</t>
  </si>
  <si>
    <t>Ability to customize or modify system provided error messages and store/log for future review and reporting.  Error messages should be meaningful to the user versus being of a technical nature.</t>
  </si>
  <si>
    <t>Ability to allow user-defined reporting from the error log.</t>
  </si>
  <si>
    <t>Ability to allow the system support administrator or designated end-users to view the error log online to provide support for the users.</t>
  </si>
  <si>
    <t>Ability to perform error checking to verify the quality of the information being entered and that system balances are maintained.</t>
  </si>
  <si>
    <t>Ability to turn on/off different levels of error logging functionality within the system.</t>
  </si>
  <si>
    <t>Forms Processing</t>
  </si>
  <si>
    <t>Ability to generate forms using Microsoft Office Suite and/or Adobe Acrobat.</t>
  </si>
  <si>
    <t>Ability to generate interactive forms using Microsoft Office Suite and/or Adobe Acrobat (for data entry purposes).</t>
  </si>
  <si>
    <t>Ability to provide an integrated Forms Solution that allows for custom developed forms within the system that can be integrated with financial processes. without having to modify application code.</t>
  </si>
  <si>
    <t>Ability for trained users to customize forms without the need for Vendor assistance.  Customized forms will be able to be incorporated into future vendor releases without the need for retro-fitted changes.</t>
  </si>
  <si>
    <t>Standard software functionality provides the ability for all forms created within the vendor's solution to be stored to allow for future use of that form within the vendor's solution.</t>
  </si>
  <si>
    <t>Security and Auditing</t>
  </si>
  <si>
    <t>Ability to use Active Directory (AD) as the source for security credentials if solution is on premise. AD shall be used as the primary authentication level for user sign-on into the system (single sign-on).</t>
  </si>
  <si>
    <t>Ability to update security access from Active Directory and have it update permissions in the system.</t>
  </si>
  <si>
    <t>Ability to authenticate to multiple AD domains if solution is on-premise.</t>
  </si>
  <si>
    <t>Ability to restrict access for add/update/view/delete at the transaction level.</t>
  </si>
  <si>
    <t>Ability to deliver security in a layered format (i.e. data, database, application, network physical).</t>
  </si>
  <si>
    <t>Ability to deliver system security that includes security logging into the system.</t>
  </si>
  <si>
    <t>Ability to restrict a user's access to specific screens.</t>
  </si>
  <si>
    <t>Ability to define standard security roles for entry, query and reporting</t>
  </si>
  <si>
    <t>Ability to provide security at the record level.</t>
  </si>
  <si>
    <t>Ability to turn on/off auditing at the table level.</t>
  </si>
  <si>
    <t>Ability to configure security access to restrict a user's access to individual fields.</t>
  </si>
  <si>
    <t>Ability to maintain system security controls while using the system on mobile devices</t>
  </si>
  <si>
    <t>Ability to restrict user access to fields  based on a certain range.</t>
  </si>
  <si>
    <t>Ability to provide role based and class based system security; must be configurable and must establish rules for editing.</t>
  </si>
  <si>
    <t>Ability to have locks on time/date stamp with limited and audited override authority.</t>
  </si>
  <si>
    <t>Ability for an administrator to change a user's status to inactive.</t>
  </si>
  <si>
    <t>Ability to support electronic/digital signatures.</t>
  </si>
  <si>
    <t>Ability to trace the source of all transactions at both terminal and ID user levels.</t>
  </si>
  <si>
    <t>Ability to identify users making inquiries or extracting reports from key databases.</t>
  </si>
  <si>
    <t>Ability to support the encryption of data communications between the client and the server.</t>
  </si>
  <si>
    <t>Ability to support the encryption of stored data in the database.</t>
  </si>
  <si>
    <t>Ability to define specific user access to processes, icons, screens, reports, records and code tables based on individual and group profiles.</t>
  </si>
  <si>
    <t>Ability to restrict a user's access to records meeting certain criteria (I.e., certain divisions).</t>
  </si>
  <si>
    <t>Ability to apply security restrictions to report writer utilities.</t>
  </si>
  <si>
    <t>Ability to apply security restrictions to global update functions.</t>
  </si>
  <si>
    <t>Ability to apply security restrictions that only allow certain users to access data connections such as ODBC, JDBC, OLE.</t>
  </si>
  <si>
    <t>Ability to differentiate access between ability to view versus update specific data elements.</t>
  </si>
  <si>
    <t>Ability to restrict the accessing of security configuration and audit logs based upon user profiles or administrator level settings</t>
  </si>
  <si>
    <t>Standard system functionality restricts System Administrator account from performing transactions on the system.</t>
  </si>
  <si>
    <t>Ability to require both a user ID and password to access system functionality.</t>
  </si>
  <si>
    <t>Ability to provide password security which will automatically restrict or deny access after a specified number of erroneous attempts to access.</t>
  </si>
  <si>
    <t>Ability to monitor concurrent users accessing the database through the application (e.g. open connections).</t>
  </si>
  <si>
    <t>Ability to automatically log off an inactive user.  This should be configurable based on the organization's needs.</t>
  </si>
  <si>
    <t>Ability to ensure that system passwords are suppressed during entry (****** appears instead of the clear-text representation of the password when logging in).</t>
  </si>
  <si>
    <t>Ability to track the relevant audit trails and allow "drill down to the source" functionality to review the history of all changes to the data when auditing is enabled.</t>
  </si>
  <si>
    <t>Ability to allow management to review the system administrator's activities.</t>
  </si>
  <si>
    <t>Ability to provide a "flexible" system audit which can be configured to audit based upon rules and user defined alerts for each action performed within the system.</t>
  </si>
  <si>
    <t>Ability to provide audit reporting that is "user friendly" (audit reports are not "cryptic", they are easy to understands and act upon).</t>
  </si>
  <si>
    <t>Ability for the administrators in process owning areas, with proper authorization, to have access to change configuration in the appropriate ERP modules without going through IT .</t>
  </si>
  <si>
    <t>Archiving</t>
  </si>
  <si>
    <t>Ability to provide an archiving solution for all data elements which provide configuration options for archiving schedules.</t>
  </si>
  <si>
    <t>Ability to interface with a third party document management system (e.g. LaserFiche, Real Vision Document Imaging (RVI)) for archiving.</t>
  </si>
  <si>
    <t>System design provides an “archive” environment for historical data.</t>
  </si>
  <si>
    <t>Integration and Interfacing</t>
  </si>
  <si>
    <t xml:space="preserve">Ability to import / export non-configuration data (e.g. transaction data) to/from a common data interchange format (e.g. ASCII, XML, etc.) </t>
  </si>
  <si>
    <t>Ability to interface with a third party document management system (e.g. LaserFiche, RVI) for storing documents related to transactions and system records.</t>
  </si>
  <si>
    <t xml:space="preserve">Ability to import / export configuration data to/from a common data interchange format (e.g. ASCII, XML, etc.) </t>
  </si>
  <si>
    <t>Ability for all data import functions in the system to observe all pre-set data validation rules to enforce data / database integrity</t>
  </si>
  <si>
    <t>Ability to support web services as a means of real-time data exchange with other applications.</t>
  </si>
  <si>
    <t>Ability to import data into master files (commodity codes, Zip, etc.).</t>
  </si>
  <si>
    <t>Ability to provide utilities to perform data conversion from existing system to the new ERP system.</t>
  </si>
  <si>
    <t>Ability to restrict access to all imports performed by a user.</t>
  </si>
  <si>
    <t>Ability to attach multiple documents / images to a single ERP transaction and have that attachment flow with the transaction throughout it’s life in the ERP (i.e. requisition to purchase order).</t>
  </si>
  <si>
    <t>Ability to create tables with future dates (i.e. benefits premiums during open enrollment)</t>
  </si>
  <si>
    <t>All databases tables are accessible for custom reporting across all modules</t>
  </si>
  <si>
    <t>Ability to interface with Microsoft Office applications (Word, Excel, Project, Exchange, SharePoint, Access, etc.)</t>
  </si>
  <si>
    <t>System Installation</t>
  </si>
  <si>
    <t>Ability to provide capabilities for system to be deployed with an "agentless client" (i.e. thin client / no software on the desktop).</t>
  </si>
  <si>
    <t>Ability to retain user preferences when installing new releases of the vendor's software.</t>
  </si>
  <si>
    <t>Ability to support the following environments during and after system implementation including:  DEV, TEST, TRAIN, LIVE.</t>
  </si>
  <si>
    <t>Ability to provide a configuration management solution to allow for easy management of moving data and programs between the various environments.</t>
  </si>
  <si>
    <t>System Operations and Administration</t>
  </si>
  <si>
    <t>Ability to supply various utilities to facilitate file maintenance, data manipulation, and backup/recovery.  These may include, but are not limited to, sorts, file generators, and file-to-file copying utilities.</t>
  </si>
  <si>
    <t>Ability for the software vendor(s) to have the facilities to diagnose and maintain the application software and database remotely.</t>
  </si>
  <si>
    <t>Ability for the vendor to provide ongoing software maintenance and new software releases periodically to meet all State and Federal requirements at no additional charge (included in the annual maintenance).</t>
  </si>
  <si>
    <t>Ability to optionally push out, and rollback, system updates to all clients, from a centralized location.</t>
  </si>
  <si>
    <t>If system allows user to switch screens to display in another language, the system provides a user-friendly process for changing the language back and forth.</t>
  </si>
  <si>
    <t>Technical Standards &amp; Preferences - Applies to ALL products being proposed by the vendor.</t>
  </si>
  <si>
    <t>Ability to provide system components that operate under a web services solution environment.</t>
  </si>
  <si>
    <t>Ability to provide a system that operates under a Service Oriented Architecture (SOA) environment.</t>
  </si>
  <si>
    <t>Ability to use existing computers and printers.</t>
  </si>
  <si>
    <t>Ability to provide a solution that operates with the County's current technical standards listed in the RFP</t>
  </si>
  <si>
    <t>Ability to support a VMWare virtualized server environment.</t>
  </si>
  <si>
    <t>Data Management</t>
  </si>
  <si>
    <t>Ability for all informational data elements tracked to be maintained in an enterprise ODBC-compliant integrated database to allow efficient data sharing, customized report writing, and automated posting.</t>
  </si>
  <si>
    <t>Ability to directly read the database for JDBC and ODBC access</t>
  </si>
  <si>
    <t>Ability to add user defined data fields and tables to meet changing requirements.</t>
  </si>
  <si>
    <t>Ability to identify/define character numbers/limitations for custom fields.</t>
  </si>
  <si>
    <t>Ability for system to interact with the relational database and offer robust querying and online analysis tools that do not require programming knowledge, allowing users to pick and choose fields, link tables, and establish criteria under appropriate security controls.</t>
  </si>
  <si>
    <t>Ability to log all online input and provide the ability to recover the data files to the point of the last transaction in the event of a programming or system failure.  This recovery process should minimize user involvement.</t>
  </si>
  <si>
    <t>Ability to access tables from other systems using both SQL and non-SQL data sources.</t>
  </si>
  <si>
    <t>Ability to support referential integrity through the use of data definitions and Entity Relationship Diagrams.</t>
  </si>
  <si>
    <t>Ability to create database integrity constraints that match the business rules enforced by the system through the modules code.</t>
  </si>
  <si>
    <t>Ability for the database to allow for data access in a seamless manner even though the data may physically reside on another server.</t>
  </si>
  <si>
    <t>Ability to flag specific information as confidential, and redact it, so that it is not provided to the public with open records requests.</t>
  </si>
  <si>
    <t>User Interface</t>
  </si>
  <si>
    <t>Ability for system to ensure that all features and functions within the application will be available and operate identically regardless of the user interface that is used (i.e., web-based or client-based, tablet vs. laptop, etc.).</t>
  </si>
  <si>
    <t>Ability to ensure that the software complies with accessibility standards including all system components.  To comply with the Americans with Disabilities Act (ADA), Information technology must be accessible to people with disabilities.  And the information technology's accessibility level must comply with accessibility standards set forth in Section 508 of the Rehabilitation Act.  Section 508 requires that Federal agencies' electronic and information technology is accessible to people with disabilities.</t>
  </si>
  <si>
    <t>Ability to ensure that the software applications provide functionality for or are compatible with third party industry standard screen magnification products to enlarge the print on the computer screen and configure print size, contrast and color selection for blind users.  Please note third party product compatibility in Comment field.</t>
  </si>
  <si>
    <t>Ability for the software applications to provide functionality for or are compatible with third party industry standard screen reading software (used to operate a speech synthesizer, which voices the contents of a computer screen) for blind users.  Please note third party product compatibility in Comment field.</t>
  </si>
  <si>
    <t>Ability to utilize keyboard shortcut/command keys to quickly perform common actions.</t>
  </si>
  <si>
    <t>System use of shortcut/command keys and screen layouts is consistent across the application.</t>
  </si>
  <si>
    <t>Ability for system to allow multiple screens to be open simultaneously within the same session.</t>
  </si>
  <si>
    <t>Ability to allow any screens to be modified/configured to suit a client's business needs, without compromising data integrity.</t>
  </si>
  <si>
    <t>Ability to allow unused data elements to be removed, hidden or modified to conform to existing practices without compromising the ability to perform system updates that will result in these changes being lost.</t>
  </si>
  <si>
    <t>Ability to restrict modification of system screens based on user role or group (i.e. the goal is to promote some uniformity to allow cross-training, but not excessively restrict personalization).</t>
  </si>
  <si>
    <t>Ability to modify pull down menus and pick lists, with proper security authorization.</t>
  </si>
  <si>
    <t>Data Entry &amp; Transaction Processing</t>
  </si>
  <si>
    <t>Ability to control entry of data to ensure user enters data into all required fields on the screen.</t>
  </si>
  <si>
    <t>Ability to have data entry fields automatically default to a specific value (e.g., date fields should default to current date).</t>
  </si>
  <si>
    <t>Ability to perform batch data entry of transactions with batch totals.</t>
  </si>
  <si>
    <t>Ability for system to provide data entry transaction templates (i.e. journal entries, requisitions, etc.), with custom defined fields as a default.</t>
  </si>
  <si>
    <t>Ability to configure tabbing order on all data entry screens.</t>
  </si>
  <si>
    <t>Ability to “auto fill” in field level information (i.e. – vendor name, account name) based on information entered (e.g., enter vendor #, name populates, etc.)</t>
  </si>
  <si>
    <t>Ability for back-ups or other transactions in one module to not block, delay, or otherwise interfere with transactions in other modules.</t>
  </si>
  <si>
    <t>Ability for the system (including complete system backup activities), to be available 24 hours a day.</t>
  </si>
  <si>
    <t>System provides record locking functionality which only allows viewing and query access to system records by users, while a user is making edits to the record.</t>
  </si>
  <si>
    <t>Ability for system to provide free form comments fields – prior to posting, after the fact (multiple un-editable comments with user stamping and date stamping)</t>
  </si>
  <si>
    <t>Central Document / Transaction Workflow Engine</t>
  </si>
  <si>
    <t>Ability to remind employees to enter time using alerts, reminders or notifications:</t>
  </si>
  <si>
    <t>in the main application</t>
  </si>
  <si>
    <t>via email</t>
  </si>
  <si>
    <t>via an application for mobile devices</t>
  </si>
  <si>
    <t>Ability to provide workflow functionality, automating business processes within the system that can be controlled and managed by a trained end-user.  This workflow includes routing based on roles defined in the system and assigned to each user and rules determining how a process is handled and works consistently across all module areas and user interfaces within the application.</t>
  </si>
  <si>
    <t>Ability to set up workflows to allow for user-defined levels of approval. (Please identify any workflow approval limits in the comments field).</t>
  </si>
  <si>
    <t>Ability to differ workflow by item type (e.g. technology item being purchase, fixed assets from a specific department, etc.)</t>
  </si>
  <si>
    <t>System provides audit trail history of transaction approvals.</t>
  </si>
  <si>
    <t>Ability to provide workflow functionality that allows users to lookup a transaction and see the status in an approval tree.</t>
  </si>
  <si>
    <t>System provides workflow functionality that is role based such that departments can perform approvals.</t>
  </si>
  <si>
    <t xml:space="preserve">System provides reminder functionality throughout the system that could be set to trigger based on certain events (e.g., more than 2 weeks have passed and you are responsible for completing this step, contract is going to expire soon, etc., Grant item being purchased). </t>
  </si>
  <si>
    <t>Ability to support the aforementioned reminder functionality through e-mail notifications.</t>
  </si>
  <si>
    <t>System provides the same workflow rules and engine regardless of the user interface that is used (i.e., web-based or client-based interface).</t>
  </si>
  <si>
    <t>System provides workflow functionality that allows a user to enter text and/or attach a document indicating the reason for the rejection and allows for complete viewing of this text by the user receiving the rejection notice.</t>
  </si>
  <si>
    <t>System provides workflow functionality that allows a user to forward workflow items for a user-designated period of time to another user who will act as a surrogate / delegate in being able to review, approve and reject all workflow items in the first user's absence.</t>
  </si>
  <si>
    <t>System provides workflow functionality that allows for items to be put into workflow with sequential approvals.</t>
  </si>
  <si>
    <t xml:space="preserve">System provides workflow functionality such that in a parallel approval the following options are possible:
     • All users must approve an item before moving to the next step
     • One user must approve an item before moving to the next step
     • Rejection by only one of the users will push the workflow back to the previous step or original step.  
     • Previous step of process is locked once approval is authorized
     • Overrides to above options are allowed with appropriate authorization. </t>
  </si>
  <si>
    <t>System provides workflow functionality that allows for reporting and audit on how long each step in a workflow is taking to perform.</t>
  </si>
  <si>
    <t>System provides workflow functionality with the following options when reviewing an item:
     • Approve                     
     • Collaborate
     • Forward
     • Return
     • Hold
     • Reject 
     • Cancel</t>
  </si>
  <si>
    <t>System supports user-defined workflow status options</t>
  </si>
  <si>
    <t>System provides workflow functionality that allows for notification of the results of a workflow step to be sent to a user via email or be viewable internally within the application.  The type of notification (email or internal to application) can be customizable for each individual user.</t>
  </si>
  <si>
    <t>Ability to provide workflow functionality that allows for users receiving workflow updates via email to click on a link provided within the email that takes the user to the appropriate area within the application to perform the next steps on that workflow.</t>
  </si>
  <si>
    <t>Ability to automatically route reports via a workflow.</t>
  </si>
  <si>
    <t>Management Dashboard</t>
  </si>
  <si>
    <t>Ability to provide system data in  "management dashboard" views.</t>
  </si>
  <si>
    <t>Ability for users to be able to individually configure their "management dashboard" views.</t>
  </si>
  <si>
    <t>Ability for users to drill down from "management dashboard" reports to the source transactions.</t>
  </si>
  <si>
    <t>Ability to display data from data sources external to the system which contain common relational databases</t>
  </si>
  <si>
    <t>Dashboard provides the ability to format components using bar charts, dials, gauges and graphing components</t>
  </si>
  <si>
    <t>Ability to establish Key Performance Indicators</t>
  </si>
  <si>
    <t>Ability to configure dashboard components and publish for other dashboard users to subscribe to</t>
  </si>
  <si>
    <t>Ability to personalize dashboard components per user, by configuring input parameters</t>
  </si>
  <si>
    <t>Ability for dashboard components to filter data based on users department / division</t>
  </si>
  <si>
    <t>Dashboard components recognize established system security framework</t>
  </si>
  <si>
    <t>Ability to configure dashboard components to visualize trends over time, including comparative activity (e.g. past x months, past x years, this month compared to same month last year, etc.)</t>
  </si>
  <si>
    <t>Reporting and Printing</t>
  </si>
  <si>
    <t xml:space="preserve">Ability to create ad hoc queries and reports using a built-in reporting tool, in a user-friendly manner that does not require knowledge of report writing software or IT intervention based on user assigned authority including field level security restrictions. </t>
  </si>
  <si>
    <t>Ability to provide a real-time snapshot of the financial performance based on key defined metrics determined by the administrator/user.</t>
  </si>
  <si>
    <t>System should include an easy to use report generator, with all data exportable to MS Excel spreadsheet format for ad hoc reporting.</t>
  </si>
  <si>
    <t>System provides a report writer capability with file organization structure consistent between all application modules</t>
  </si>
  <si>
    <t>Ability to run reports without impacting system performance.</t>
  </si>
  <si>
    <t>Ability for system to have an integrated report writer with the following features, including but not limited to the following:</t>
  </si>
  <si>
    <t>Flexible report formatting capabilities</t>
  </si>
  <si>
    <t>Ability to modify or create underlying reporting structure</t>
  </si>
  <si>
    <t>Mailing list and label generation capability</t>
  </si>
  <si>
    <t>Ability to retrieve information from multiple tables / files</t>
  </si>
  <si>
    <t>Ability to specify desired subtotal breaks and totaling fields</t>
  </si>
  <si>
    <t>Ability to obtain reports in different sort sequences</t>
  </si>
  <si>
    <t>Ability to calculate percentages</t>
  </si>
  <si>
    <t>Ability to calculate averages</t>
  </si>
  <si>
    <t>Ability to prepare / print reports from any accounting period and across periods.</t>
  </si>
  <si>
    <t>Ability for users to save previously created ad-hoc queries and reports for easy access.</t>
  </si>
  <si>
    <t>Generate sequentially numbered pages on reports</t>
  </si>
  <si>
    <t>Represent current date and reports "as of" date</t>
  </si>
  <si>
    <t>Option available to send report to the screen, a printer, file, or email.</t>
  </si>
  <si>
    <t xml:space="preserve">Utilize report out file as an input file for another report. </t>
  </si>
  <si>
    <t>Ability for reports to be scheduled and generated to a target output format (e.g. PDF)</t>
  </si>
  <si>
    <t>Ability for reports to be scheduled and automatically sent via e-mail</t>
  </si>
  <si>
    <t>Ability to setup reports to accommodate optimized page size and layout (e.g. portrait and landscape orientations).</t>
  </si>
  <si>
    <t>Ability to select any account or range of accounts in the chart of accounts for inclusion in reports or exclusion</t>
  </si>
  <si>
    <t>System has "Wildcard" and/or “Keyword” capability to allow easy accessing of a range of values when creating reports (e.g. "*" or "%") and searching for data across all modules</t>
  </si>
  <si>
    <t>Ability to quickly access a range or set of accounts for report creation by specifying a fund, utility and/or account type</t>
  </si>
  <si>
    <t>Data fields include commas, decimal points, dollar signs, +/- signs, etc. and are right or left justified as appropriate</t>
  </si>
  <si>
    <t>Ability to "drill down" allowing a user to begin with a summary level screen / online report and inquire on progressively more detailed (i.e., source) transactions.</t>
  </si>
  <si>
    <t>Ability to output electronically (file or online) to key governmental entities as required by law.</t>
  </si>
  <si>
    <t>Ability to execute reports with an "as of" date.</t>
  </si>
  <si>
    <t>Ability to allow end users to directly print reports and inquiry screens to printer, without cumbersome use of a "print queue".</t>
  </si>
  <si>
    <t>Ability to allow search criteria on reports to be not-exact matches, partials, or similar (e.g., soundex, Boolean logic, etc.).</t>
  </si>
  <si>
    <t>Ability to provide system-wide search functionality for keyword search, across all master and transaction records, to assist with fulfilling Open Records Requests.</t>
  </si>
  <si>
    <t>Ability for system to allow users to perform inquiries and searches by any field available for data entry, without impacting system performance.</t>
  </si>
  <si>
    <t>Ability to reprint reports, checks, or bills with restart capability when reports, checks, or bills being printed are interrupted.</t>
  </si>
  <si>
    <t xml:space="preserve">Ability for the user to print all reports from their PC's using their choice of installed system printer(s) based on user assigned authority including field level security restrictions. </t>
  </si>
  <si>
    <t xml:space="preserve">Ability for system to provide report formats that are developed to maximize data available on a page while still being readable.  </t>
  </si>
  <si>
    <t>Ability to print Accounts Payable and Payroll checks to laser printers with signatures and MICR coding (with appropriate security measures in place).</t>
  </si>
  <si>
    <t>Ability to allow formatted output to be matched to printer device characteristics without intervention by the user.</t>
  </si>
  <si>
    <t>Ability to report/query on all user defined fields, without adversely impacting system performance.</t>
  </si>
  <si>
    <t>Adhere to all GAAP, GASB and CAFR requirements. GASB 34 and GAAP compliance.</t>
  </si>
  <si>
    <t>Objective: To ensure that the application operates consistently and to the technical standards of the organization.</t>
  </si>
  <si>
    <r>
      <t xml:space="preserve">Ability to make minor alterations to </t>
    </r>
    <r>
      <rPr>
        <i/>
        <sz val="11"/>
        <color theme="1"/>
        <rFont val="Calibri"/>
        <family val="2"/>
        <scheme val="minor"/>
      </rPr>
      <t>previously</t>
    </r>
    <r>
      <rPr>
        <sz val="11"/>
        <color theme="1"/>
        <rFont val="Calibri"/>
        <family val="2"/>
        <scheme val="minor"/>
      </rPr>
      <t xml:space="preserve"> defined reports.</t>
    </r>
  </si>
  <si>
    <t>Objective: To provide an automated, integrated, General Ledger system that will improve the County's ability to efficiently manage and accurately report its financial affairs.</t>
  </si>
  <si>
    <t>Ability to simultaneously comply with financial accounting and reporting standards in accordance with:</t>
  </si>
  <si>
    <t>GAAP (Generally Accepted Accounting Principles)</t>
  </si>
  <si>
    <t>GASB (Governmental Accounting Standards Board) statements</t>
  </si>
  <si>
    <t>CAFR (Comprehensive Annual Financial Reporting) requirements (i.e. government-wide and fund statements)</t>
  </si>
  <si>
    <t>Modified accrual basis of accounting</t>
  </si>
  <si>
    <t>Full accrual basis of accounting</t>
  </si>
  <si>
    <t>Ability to allow multiple fiscal years to be open (and have transactions processed against them) simultaneously.  This includes the ability to have related reversing entries automatically post to the new fiscal year (i.e. AP, inter-fund journals, accruals, etc.).</t>
  </si>
  <si>
    <t>Chart of Accounts</t>
  </si>
  <si>
    <t>Ability to auto-generate chart of accounts based on sequential order of chart “segments” (i.e. fund, account, category, division, department, etc.) defined within the system.</t>
  </si>
  <si>
    <t>Ability to classify accounting transactions by the following structures: fund, program, organization, project, activity, cost center, object class, and any other data elements needed to meet data classification and/or reporting needs</t>
  </si>
  <si>
    <t>Ability to modify and customize the chart of accounts structure to be specific to the organization.</t>
  </si>
  <si>
    <t>Ability to establish rules to validate segments of the components of the Chart of Accounts.</t>
  </si>
  <si>
    <t>Ability to have alphanumeric program, project and grant segments.</t>
  </si>
  <si>
    <t>Ability to expand chart of account segments at any point in time without re-entering/re-converting entire chart.</t>
  </si>
  <si>
    <t>Ability to provide options for account roll-up capabilities at any level of the chart of account segments.</t>
  </si>
  <si>
    <t>Ability to support sub-level chart of account codes that roll up to standard account codes.</t>
  </si>
  <si>
    <t>Ability to associate user logins with an organization, or other segment within the chart, and only allow user edit only access to transactions and balances related to that user’s  segment as defined by the chart.</t>
  </si>
  <si>
    <t>Ability to associate an account type (revenue, expense, fund balance, asset, liability, net assets, etc.) with each account when defining the chart of accounts.</t>
  </si>
  <si>
    <t>Ability to set-up each fund as full accrual or modified accrual</t>
  </si>
  <si>
    <t>Ability to support crosswalk from existing chart of accounts for data conversion purposes.</t>
  </si>
  <si>
    <t>Ability to retain history on account segment combinations:</t>
  </si>
  <si>
    <t>Current year adopted budget amount (expenditures and revenue)</t>
  </si>
  <si>
    <t>Current monthly, quarterly and year-to-date actual amounts  (all balance sheet and income statement accounts)</t>
  </si>
  <si>
    <t>Current year budget adjustments</t>
  </si>
  <si>
    <t>Budget balance remaining (adjusted budget minus year-to-date actuals)</t>
  </si>
  <si>
    <t>Amounts encumbered</t>
  </si>
  <si>
    <t>Prior year monthly totals</t>
  </si>
  <si>
    <t xml:space="preserve">Prior year final budget amount </t>
  </si>
  <si>
    <t>Prior year adopted budget amount</t>
  </si>
  <si>
    <t>Last transaction date</t>
  </si>
  <si>
    <t>Ability to segment the account number and report on any of the following:</t>
  </si>
  <si>
    <t>Fund (3 digits)</t>
  </si>
  <si>
    <t>Department/Cost Center (4 digits)</t>
  </si>
  <si>
    <t>Account/Object Code (5 digits)</t>
  </si>
  <si>
    <t>Program/Project (3-6 digits)</t>
  </si>
  <si>
    <t>Ability to allow a particular department to charge to accounts in another fund.</t>
  </si>
  <si>
    <t>Ability to limit a department to charge only against certain accounts.</t>
  </si>
  <si>
    <t>Account Information</t>
  </si>
  <si>
    <t>Ability for users to lookup account numbers using a portion, wild card, etc.</t>
  </si>
  <si>
    <t>Ability to accommodate up to a 60-character transaction description.</t>
  </si>
  <si>
    <t xml:space="preserve">Ability to define master “account code shortcuts” (i.e. – abbreviated accounts) that cross-reference shortcut name to an account code.  </t>
  </si>
  <si>
    <t>Ability to allow the user to use synonym/account names to inquire on accounts (user specific names that relate to specific account codes).</t>
  </si>
  <si>
    <t xml:space="preserve">Ability to maintain a self-balancing set of accounts for each fund including assets, liabilities, fund balance, expenditures and revenues including the ability to automatically close to fund balance (user defined) to open the new year. </t>
  </si>
  <si>
    <t>Ability to optionally configure budget control at the account level, in addition to the category level.- i.e. controlling at fund, program, series or GL level (account level) or requiring balanced entries for budgeted transfers or interdepartmental allocations (category level) as desired.</t>
  </si>
  <si>
    <t xml:space="preserve">System has consistent budget and accounting classifications (i.e., mapping) to enable synchronization with other deliverables (i.e., CAFR, budget book, grant reporting) that may have a different mapping scheme/structure.  </t>
  </si>
  <si>
    <t>Ledgers</t>
  </si>
  <si>
    <t>Ability to maintain control account balances from subsidiary ledgers for revenue, expenditures (CY, Prior Year), encumbrances (CY, Prior Year), appropriation (CY, Prior Year).</t>
  </si>
  <si>
    <t>Fund Information</t>
  </si>
  <si>
    <t>Ability to accommodate fund/encumbrance-based accounting.</t>
  </si>
  <si>
    <t>Ability to reverse encumbrances in the period when they were established.</t>
  </si>
  <si>
    <t>Ability to define the details of a fund including:  fiscal year, posting periods, valid posting date ranges, etc.</t>
  </si>
  <si>
    <t xml:space="preserve">Ability to change how a specific fund rolls up in the index. </t>
  </si>
  <si>
    <t>Allocations</t>
  </si>
  <si>
    <t>Ability to automatically allocate between specific accounts (or account groups) as defined by the user (e.g., for lease chargebacks).</t>
  </si>
  <si>
    <t>Ability to provide journal entry functionality to provide assistance in performing allocations, by a percentage or based on a separate allocation table, for recurring entries with the same allocation.</t>
  </si>
  <si>
    <t>Ability to allocate to multiple GL accounts either by a fixed dollar amount or percentage.</t>
  </si>
  <si>
    <t>Ability to accommodate an index/suffix for projects and grants within funds and include additional sub-projects or sub-grants.</t>
  </si>
  <si>
    <t>Ability to allow for flexible/configurable timing of posting of allocations based on work order business rules.</t>
  </si>
  <si>
    <t>Ability to use accumulate costs to any segment of the account structure.</t>
  </si>
  <si>
    <t>Ability to support managerial cost accounting by providing the capability to measure and report the costs of each segment's output.</t>
  </si>
  <si>
    <t>Provide an audit trail that traces the GL transaction from the originating transaction.</t>
  </si>
  <si>
    <t>Ability to establish/use multiple assignment methods, such as fixed fee, square footage, full-time equivalent (FTE).</t>
  </si>
  <si>
    <t>Ability to allocate direct and indirect costs differently.</t>
  </si>
  <si>
    <t>System can produce various allocation schedules prior to the financial closing for the period.</t>
  </si>
  <si>
    <t>System allows changing allocation schedule at any time during year</t>
  </si>
  <si>
    <t>Automatically prepare a journal entry from each allocation schedule.</t>
  </si>
  <si>
    <t>Transaction Processing</t>
  </si>
  <si>
    <t>Ability to import General Ledger transactions from external data sources or spreadsheets with validation rules.</t>
  </si>
  <si>
    <t>Ability to set up security to have individual levels of authorization.</t>
  </si>
  <si>
    <t>Ability to either have transaction posting require authorization or be automatic based on user security.</t>
  </si>
  <si>
    <t>For purchasing (PO &amp; non-PO), restrict GL use to only the expenditure accounts associated with purchasing</t>
  </si>
  <si>
    <t>Ability to limit the accounts eligible to be selected for posting revenue to the general ledger by individual user or by department (i.e., limiting access to post to cash).</t>
  </si>
  <si>
    <t>Ability to allow for transaction/batch approval prior to posting the transaction.</t>
  </si>
  <si>
    <t>Ability to restrict posting transactions to inactivated accounts.</t>
  </si>
  <si>
    <t>Ability to retain all transactions for at least 10 years online.</t>
  </si>
  <si>
    <t>Ability to identify the sub-ledger source for transactions.</t>
  </si>
  <si>
    <t>Ability to enter transactions and inquire of master file data in an online, interactive mode, providing an audit trail of each transaction.</t>
  </si>
  <si>
    <t>Ability to prevent one-sided transactions.</t>
  </si>
  <si>
    <t>Ability to attach files/images /user notes/emails, documents to a transaction within the system.</t>
  </si>
  <si>
    <t>Ability to enter text description next to each individual GL line item within the journal entry.</t>
  </si>
  <si>
    <t>System supports departmental entry of inter-fund transfer requests with workflow</t>
  </si>
  <si>
    <t>Ability to prevent specific users from requesting budget transfers from other departments' budgets.</t>
  </si>
  <si>
    <t>Inter-Fund Accounting</t>
  </si>
  <si>
    <t>Ability to perform and track inter-fund transfers.</t>
  </si>
  <si>
    <t>Ability to flag inter-fund entries for review and reconciliation of inter-fund receivables and payables.  System has the ability to automatically generate the required inter-fund transactions based on fund relationship definitions.</t>
  </si>
  <si>
    <t>Edits/Validations</t>
  </si>
  <si>
    <t>Ability to add and maintain validation rules defined by the County</t>
  </si>
  <si>
    <t>Ability to apply validation rules during the data entry process, giving the user a warning but allowing them to save the transaction – for further review and edit/approval.</t>
  </si>
  <si>
    <t>Journaling</t>
  </si>
  <si>
    <t>Ability to process automated/recurring and manual journal entries.</t>
  </si>
  <si>
    <t>Ability to process system-generated transactions, such as automated accruals, closing entries, cost assignment transactions, and recurring payments.</t>
  </si>
  <si>
    <t>Ability to establish unique journal entry numbering schemes specific to a department, separate from the main journal entry numbering scheme.</t>
  </si>
  <si>
    <t>Ability to create user-defined posting codes.</t>
  </si>
  <si>
    <t>Ability to establish, save and use journal entry templates that will allow users to easily create new journal entries using pre-saved journal entry details.</t>
  </si>
  <si>
    <t>Ability to have journal entry approval functionality include rejection abilities, comment abilities, response with attachments, and re-routing to originator for correction.</t>
  </si>
  <si>
    <t>Ability to maintain disaster tracking information through quick setup of chart of accounts codes and by adding additional fields to journal transactions (quantities of materials, material types, equipment rates, equipment types).</t>
  </si>
  <si>
    <t>Ability to record recurring accruals and the related reversing journal entries in the next period or next year.</t>
  </si>
  <si>
    <t>Ability to warn a user at transaction entry if a cash balance creates a negative balance.</t>
  </si>
  <si>
    <t>Ability to create batch journal entries.</t>
  </si>
  <si>
    <t xml:space="preserve">Ability to allow entries to unlimited accounts with one journal entry (one credit and multiple debits, multiple debits and multiple credits, etc.) with validation of all transactions being in balance. </t>
  </si>
  <si>
    <t>Ability to have journal entries (entered into the system in batches via interfaces) be accompanied by a control total which is created outside the system and is the sum of all sub-ledger postings to ensure the integrity of the data prior to the posting function.  Integrity checks should include a batch number to detect duplicate or skipped batches, and validity of header and trailer records to ensure that counts and amount in trailer agree with records in batch.</t>
  </si>
  <si>
    <t>Ability to summarize distributions to the same account (e.g., cash) or show details of every transaction (i.e., multiple cash disbursements are displayed/stored online as a single, summary cash disbursement and shows the details of the balancing disbursements) based on user definition.</t>
  </si>
  <si>
    <t>Ability to submit journals on hold for later review and release based on authorized security and other user-defined business rules.</t>
  </si>
  <si>
    <t>Ability to make adjusting entries that do not affect the GL but allow for necessary reclassifications for financial reporting.</t>
  </si>
  <si>
    <t>Ability to create and approve journal vouchers via automated electronic workflow.</t>
  </si>
  <si>
    <t>Ability to route journal vouchers via workflow based on the type of journal, e.g., reversing entries.</t>
  </si>
  <si>
    <t>Ability to support journal vouchers with dollar amounts in excess of $999,999,999.99</t>
  </si>
  <si>
    <t>Ability to delegate approvals to other authorized users, excluding the user who initiated the transaction.</t>
  </si>
  <si>
    <t>User entry and query screens support validation of codes entered on the screen and assist users in determining correct codes if an invalid code is entered (e.g., entering a number displays the related account description; a drop down box/search can be used to find the appropriate account)</t>
  </si>
  <si>
    <t>Ability to process intra-governmental transactions and track intra-governmental balances related to state and federal agencies.</t>
  </si>
  <si>
    <t>Financial Audit Trail</t>
  </si>
  <si>
    <t>System provides for traceability of changes made to previously posted transactions (i.e. provide audit trails that identify document input, change, approval, and deletions by journal entry originator).</t>
  </si>
  <si>
    <t>Ability to track all workflow components. (i.e., creator, approver, attachments, date and time, status, changes)</t>
  </si>
  <si>
    <t>System provides audit trails to trace transactions from source documents, original input, other systems, system-generated transactions, and internal assignment transactions.</t>
  </si>
  <si>
    <t>Ability to drill down into fund/department/account/PO/expenditure/check issued/receipt detail.</t>
  </si>
  <si>
    <t>Provide audit trails to trace source documents and transactions through successive levels of summarization to the financial statements and the reverse.</t>
  </si>
  <si>
    <t>Provide audit trails to identify changes made to system parameters, tables, or the chart of accounts that would affect the processing or reprocessing of any financial transaction.</t>
  </si>
  <si>
    <t>Ability to select transactions for review based on user-defined criteria by type of transactions</t>
  </si>
  <si>
    <t>Period End Processing</t>
  </si>
  <si>
    <t>Ability to perform closes at monthly, quarterly, or annual periods.</t>
  </si>
  <si>
    <t>Ability to archive “prior year history” at close of year to a separate archive database, but still be readily reportable.</t>
  </si>
  <si>
    <t>Ability to move prior year cancelled encumbrances to unencumbered fund balance.</t>
  </si>
  <si>
    <t xml:space="preserve">Ability to move balance sheet accounts, unexpended available balances and unreleased encumbrances over to a new year. </t>
  </si>
  <si>
    <t>Ability to suppress roll forward of appropriations and encumbrances at fund level, department level and/or the grant/project level based on user defined roll forward criteria.</t>
  </si>
  <si>
    <t>Ability to start processing against any open period in the new fiscal year prior to close of last fiscal year.  Retroactive transactions only to open periods are allowed.</t>
  </si>
  <si>
    <t>Ability for authorized users to reopen closed periods.</t>
  </si>
  <si>
    <t>Ability to provide year-end closing procedures that close-out revenues and expenditures/expenses, and carry forward the appropriate balances.</t>
  </si>
  <si>
    <t xml:space="preserve">Ability to support up to 14-month periods (i.e., to show adjusting journal entries for categories such as accruals, reclassifications for reporting purposes, etc.).  </t>
  </si>
  <si>
    <t>Ability to process journals in multiple months simultaneously.</t>
  </si>
  <si>
    <t>Ability to automatically reverse year end accruals.</t>
  </si>
  <si>
    <t>Integration</t>
  </si>
  <si>
    <t>Ability to maintain the budget as compared to actual reporting, by fund, account, org, division and department (i.e. any segment) within the General Ledger module.</t>
  </si>
  <si>
    <t>Ability to enter and maintain the original budget, supplemental budgets and budget transfers into the General Ledger module.</t>
  </si>
  <si>
    <t xml:space="preserve">Ability to define GL charges/transfer approval workflows by element of the chart of accounts (e.g. fund, department/division) </t>
  </si>
  <si>
    <t>Ability to maintain unique security on payroll data elements in the General Ledger.</t>
  </si>
  <si>
    <t>Ability to perform timesheet capture to include additional field level tracking to identify usage/quantity and have a rate structure identified that could be used for cost allocation (i.e. FEMA equipment rates).</t>
  </si>
  <si>
    <t>Interest Allocation</t>
  </si>
  <si>
    <t xml:space="preserve">An automated system posting to the specified GL  Cash account as the other side of a journal entry within the same fund. </t>
  </si>
  <si>
    <t>Ability to track average daily cash balance by fund for user defined period.</t>
  </si>
  <si>
    <t>Ability to allocate interest correctly when there are negative or zero cash balances.</t>
  </si>
  <si>
    <t>Ability to redirect interest allocation to another fund</t>
  </si>
  <si>
    <t>Ability to define interest apportionment requirements and create automatic allocation entry.</t>
  </si>
  <si>
    <t>Reporting and Inquiry</t>
  </si>
  <si>
    <t>Ability to create financial reports for any set of dates, including overlapping fiscal years.</t>
  </si>
  <si>
    <t>Ability to provide a financial system report writer that allows for custom report configurations to be saved for future use.</t>
  </si>
  <si>
    <t>Ability to configure scheduled financial reports to assist with error checking of transactions.</t>
  </si>
  <si>
    <t>Ability to report on or view all pending transactions at one time.</t>
  </si>
  <si>
    <t>Ability to generate a report on-demand that indicates those accounts with an abnormal balance (e.g., asset with a credit balance).</t>
  </si>
  <si>
    <t>Ability to allow for departments to view revenue and expenditure activity against their accounts at any time.</t>
  </si>
  <si>
    <t>Ability to support cross-department and cross-fund account analysis.</t>
  </si>
  <si>
    <t>Ability to prepare preliminary financial statements before period close.</t>
  </si>
  <si>
    <t>Ability to summarize defined activities and revenue/expense types across departments/funds.</t>
  </si>
  <si>
    <t>Ability to run historical general ledger reporting across fiscal and calendar years with a minimum of current and two previous years simultaneously.</t>
  </si>
  <si>
    <t>Ability to view trend information for user-defined activity and time periods.</t>
  </si>
  <si>
    <t>Ability to produce reports using different sort sequences (i.e., cost center, etc.).</t>
  </si>
  <si>
    <t>Ability for users to design reports and extract files for their specific requirements and to perform table look-ups and expansion of codes when needed to clarify the information contained within those reports.</t>
  </si>
  <si>
    <t>Ability to provide an option to list all detailed accounts that are combined into each line of the financial reports for verification of accounting accuracy.</t>
  </si>
  <si>
    <t>Ability to search the chart of accounts for active accounts with no history by user defined time period to facilitate batch deletion/inactivation.</t>
  </si>
  <si>
    <t>Ability to generate a Trial Balance, by fund and fund rollup (detail and summary) by account. Description field should display full description for fund and account. Total should be generated for total assets and total liabilities &amp; fund balance, revenue, expense and other financing sources and uses.</t>
  </si>
  <si>
    <t>Ability to report according to account classification structure established for a specific accounting period (i.e., retaining mapping from prior periods for reporting purposes).</t>
  </si>
  <si>
    <t>Ability to create a General Ledger activity report showing all activity for a given day or date range.</t>
  </si>
  <si>
    <t>Ability to create an Expense Summary by Expense Category and Expense Function for Selected Funds.</t>
  </si>
  <si>
    <t>Ability to create all required reports for production of the CAFR.</t>
  </si>
  <si>
    <t>To configure the system to only utilize modified accrual accounting in the governmental funds.  At year end, a GASB 34 fund could be utilized for creation of the CAFR government-wide statements.</t>
  </si>
  <si>
    <t>Ability to prepare Single Audit Report, such as Schedule of Expenditures of Federal Awards.</t>
  </si>
  <si>
    <t>Ability to create an Overhead Rate Report, showing a rate that can be used for charge backs, grants, etc.  Rate is based on expenditures by department, location and/or service category.</t>
  </si>
  <si>
    <t>Ability to upload or download data using Excel or Access or any other format.</t>
  </si>
  <si>
    <t>Objective: To provide an automated system to improve management of employee records and facilitate the preparation of reports, to provide automated Human Resource and Benefit Administration services.</t>
  </si>
  <si>
    <t>General Integration</t>
  </si>
  <si>
    <t>Ability to perform both payroll and personnel functions from a single personal record with automatic update of information in both systems from a single transaction.</t>
  </si>
  <si>
    <t>Ability to integrate position request with Budget module for development of personnel budget.</t>
  </si>
  <si>
    <t>Ability for the position requisition function to integrate to the Payroll and Human Resources functions to create a position, upon approval of the requisition.</t>
  </si>
  <si>
    <t>Ability to provide an integrated document management function for attachment of electronic documents (documents, spreadsheets, images, PDF's, emails saved to HTML, etc.) to employee record.</t>
  </si>
  <si>
    <t>Ability to support the uploading of secured documents to employee and applicant records that can only be opened by authorized staff</t>
  </si>
  <si>
    <t xml:space="preserve">Ability to integrate to the office productivity suite (MS Office) for mail merge of letters or email notifications. </t>
  </si>
  <si>
    <t>Ability to integrate with Accounts Payable to automatically process payments to insurance/benefits providers.</t>
  </si>
  <si>
    <t>Ability to meet ACA reporting requirements</t>
  </si>
  <si>
    <t>Ability to integrate the Payroll / Human Resources modules to track Workers' Compensation claim activity, including date of loss, injury type, WC-1, restrictions, appointments, notes, etc.</t>
  </si>
  <si>
    <t>Position Control, Classification &amp; Tracking</t>
  </si>
  <si>
    <t>Ability to have a unique, County defined, identifier for each position.</t>
  </si>
  <si>
    <t>Ability to handle several types of position classifications, including part time, full, temp part / full time, seasonal, elected, pool positions, volunteers other.</t>
  </si>
  <si>
    <t>Ability to create, view, inquire and report on master position file data.</t>
  </si>
  <si>
    <t>Ability to maintain history of creations, promotions, changes and abolishment's - to coding, title, pay range assignments, definitions, minimum qualifications.</t>
  </si>
  <si>
    <t>Ability to associate an employee with multiple positions and many employees to one position(pool positions)</t>
  </si>
  <si>
    <t>Ability to track volunteers as a separate status than employees.</t>
  </si>
  <si>
    <t>Ability to manage volunteers, which includes tracking hours and recording screening status</t>
  </si>
  <si>
    <t>Ability to have history of a position's changes or reclassifications by cost center.</t>
  </si>
  <si>
    <t>Ability to have ad hoc reports by establishment, transfer or reclassification of position.</t>
  </si>
  <si>
    <t>Ability to calculate and monitor employee turnover rates by job classification, department, and other user-defined criteria.</t>
  </si>
  <si>
    <t>Ability to create Head Count Reports.</t>
  </si>
  <si>
    <t>Ability to maintain Job Classifications.</t>
  </si>
  <si>
    <t>Position Requisition</t>
  </si>
  <si>
    <t>Ability to manage workforce planning by developing future positions for financial forecasting (what-if scenarios)</t>
  </si>
  <si>
    <t>Ability to create and track position requisitions, including position requisition status.</t>
  </si>
  <si>
    <t>Ability to develop and implement workflow approval cycles for position requisitions.</t>
  </si>
  <si>
    <t>Ability to track length of time (by date) positions have been vacant.</t>
  </si>
  <si>
    <t>Ability to view a listing of inactive positions</t>
  </si>
  <si>
    <t>Ability to track and capture all position requisition activities, status and progress.</t>
  </si>
  <si>
    <t>Recruiting</t>
  </si>
  <si>
    <t>Ability to track position advertising approaches used per open position (e.g. Facebook, Monster, newspaper, etc.)</t>
  </si>
  <si>
    <t>Ability to track advertising costs for Recruitment per position</t>
  </si>
  <si>
    <t>Ability to track recruitment plan tasks and notes of all activities.</t>
  </si>
  <si>
    <t>Ability to centralize recruitment/examination plan (maintain the entire history of recruitment and exam plans within one central repository (i.e. job posting, applicants, hurdles, written/oral exam questions, advertisements, notes, etc.).</t>
  </si>
  <si>
    <t>APPLICANT TRACKING</t>
  </si>
  <si>
    <t>Position Advertisement</t>
  </si>
  <si>
    <t>Ability to create and post job announcements in a format visible to job search websites (i.e. Indeed).</t>
  </si>
  <si>
    <t>Standard system functionality provides ability to post job specifications to the County's website.</t>
  </si>
  <si>
    <t>Ability for announcements to auto-expire after their closing date and automatically be removed from the website.</t>
  </si>
  <si>
    <t>Applicant Data Collection and Tracking</t>
  </si>
  <si>
    <t>Ability for applicant to create their own profile in a web based online position posting / application system, for open positions and provide security such that the applicant can view and modify only their data.</t>
  </si>
  <si>
    <t>Ability to for the County to configure data entry screens.</t>
  </si>
  <si>
    <t xml:space="preserve">Ability to allow applicants to apply online for open positions by filling out online application and attaching additional electronic documents. </t>
  </si>
  <si>
    <t>Ability to restrict County review of documents until the application has been submitted.</t>
  </si>
  <si>
    <t>Ability to manually enter applicant data including referral source, date, position applied for, contact info, rehire, test results, certifications, etc.</t>
  </si>
  <si>
    <t>Ability for the applicant to respond to job specific questions developed from each vacancy in a job-specific questionnaire.</t>
  </si>
  <si>
    <t>Ability for departments to configure department specific steps for the hiring process.</t>
  </si>
  <si>
    <t>Ability to calculate the duration of time that passes between each defined step.</t>
  </si>
  <si>
    <t>Ability for the applicant to apply using alternative approaches including a "hard copy" application.  There must be efficient means to track these applicants, which may include the ability for applicant profiles to be entered manually by authorized staff.</t>
  </si>
  <si>
    <t>Ability for the applicant to complete an online application and later retrieve the application for viewing, modification or conversion to applications for another position.</t>
  </si>
  <si>
    <t xml:space="preserve">Ability to send an automatic notification to the applicant acknowledging receipt of an application both on the screen and by email. </t>
  </si>
  <si>
    <t>Ability to track applicant skills.</t>
  </si>
  <si>
    <t>Testing</t>
  </si>
  <si>
    <t>Ability to create a database of test questions for applicants to complete, with the ability to denote which departments each question is applicable to.</t>
  </si>
  <si>
    <t>Ability to track results of pre-employment drug testing and background check and keep this information secured such that it is only visible to authorized users.</t>
  </si>
  <si>
    <t>Ability to perform multiple levels of applicant testing and allow for staff lookup of applicant test results.</t>
  </si>
  <si>
    <t>Applicant Hiring Decision Support</t>
  </si>
  <si>
    <t>Ability to track applicant reference and reference checking results.</t>
  </si>
  <si>
    <t>Ability to allow multiple rounds of scoring of applicants (e.g. minimum qualifications, applicants to interviews, etc.).</t>
  </si>
  <si>
    <t>Ability to score, rank and refer applicants.</t>
  </si>
  <si>
    <t xml:space="preserve">Ability to maintain unique application denial messages per position. </t>
  </si>
  <si>
    <t>Ability to refer certified applicants electronically (refer certified candidates including scanned hardcopy materials to hiring managers online).</t>
  </si>
  <si>
    <t>Hiring Measurement and Reporting</t>
  </si>
  <si>
    <t>Ability to collect, track, report, and analyze  EEO data.</t>
  </si>
  <si>
    <t>Employee Onboarding</t>
  </si>
  <si>
    <t>Ability to perform 'hire' action which will pull over any information on the applicant into the HR and Payroll modules.</t>
  </si>
  <si>
    <t>Ability to notify multiple service departments when an employee is hired.</t>
  </si>
  <si>
    <t>Ability to define, and establish a listing of onboarding activities and track onboarding progress against them for each employee hire.</t>
  </si>
  <si>
    <t>Ability to track pre-employment process status (e.g. drug test complete, all forms complete).</t>
  </si>
  <si>
    <t>Ability to track who is responsible for each step of the pre-employment process.</t>
  </si>
  <si>
    <t>Ability to track multiple hire dates including original hire, position hire and benefit date.</t>
  </si>
  <si>
    <t>Personnel Administration</t>
  </si>
  <si>
    <t xml:space="preserve">Ability to maintain the current status and chronological history of all employees and positions and allow comprehensive searching/sorting/reporting, including but not limited to following information: </t>
  </si>
  <si>
    <t>Employee name</t>
  </si>
  <si>
    <t>Address (multiple)</t>
  </si>
  <si>
    <t>Phone (multiple)</t>
  </si>
  <si>
    <t>Former/maiden name</t>
  </si>
  <si>
    <t>Adjusted effective hire date</t>
  </si>
  <si>
    <t xml:space="preserve">Anniversary date </t>
  </si>
  <si>
    <t>Position Pay Range</t>
  </si>
  <si>
    <t xml:space="preserve">Current salary (total compensation if employee in multiple positions) </t>
  </si>
  <si>
    <t>Bonded (Y/N)</t>
  </si>
  <si>
    <t>Birth date</t>
  </si>
  <si>
    <t>Certifications, expiration date</t>
  </si>
  <si>
    <t>Certifications/licenses (license number, expiration date(s), endorsements)</t>
  </si>
  <si>
    <t>Citizenship</t>
  </si>
  <si>
    <t>Current / job classification and grade change history</t>
  </si>
  <si>
    <t>Date of death</t>
  </si>
  <si>
    <t>Position Department</t>
  </si>
  <si>
    <t>Spouse and Dependents (names, ages, social security numbers)</t>
  </si>
  <si>
    <t>Discipline records</t>
  </si>
  <si>
    <t>Driver's License number (including type, expiration and restrictions)</t>
  </si>
  <si>
    <t>Education/training received (degrees, majors/minors/training)</t>
  </si>
  <si>
    <t>Email (both Work  / Personal)</t>
  </si>
  <si>
    <t>Emergency information  i.e. contact name (minimum of 3), phone, address, doctor preference and medical alert)</t>
  </si>
  <si>
    <t xml:space="preserve">Employment status changes (including dates)(i.e. leave without pay, FMLA leave, probationary status etc.) </t>
  </si>
  <si>
    <t>Ethnic background/EEOC classification(with appropriate authority)</t>
  </si>
  <si>
    <t>Gender</t>
  </si>
  <si>
    <t>ADA accommodation needs</t>
  </si>
  <si>
    <t>Hiring dates/termination dates (cumulative employment history)</t>
  </si>
  <si>
    <t xml:space="preserve">Termination reason </t>
  </si>
  <si>
    <t>Immunizations</t>
  </si>
  <si>
    <t>I-9 certification status</t>
  </si>
  <si>
    <t>Languages spoken</t>
  </si>
  <si>
    <t>Last date worked</t>
  </si>
  <si>
    <t>Layoff/leave of absence/recall/return dates (including military leave)</t>
  </si>
  <si>
    <t>Leave balance history</t>
  </si>
  <si>
    <t>Leave of absence start and stop dates, type of leave, hours, remarks</t>
  </si>
  <si>
    <t>Marital status</t>
  </si>
  <si>
    <t>Merit increases/denials by dates</t>
  </si>
  <si>
    <t>Military background</t>
  </si>
  <si>
    <t>Past Work experience (including prior employers)</t>
  </si>
  <si>
    <t>Performance evaluations and dates (including next review date)</t>
  </si>
  <si>
    <t>Photograph of employee (including date)</t>
  </si>
  <si>
    <t>Position number</t>
  </si>
  <si>
    <t>Position change history (including dates)</t>
  </si>
  <si>
    <t>Preferred name / alias</t>
  </si>
  <si>
    <t>Probation dates</t>
  </si>
  <si>
    <t>Probationary status</t>
  </si>
  <si>
    <t>Promotions/demotions and dates</t>
  </si>
  <si>
    <t>Retirement effective date and number</t>
  </si>
  <si>
    <t>Safety sensitive position</t>
  </si>
  <si>
    <t>Salary/wage history/merit increases</t>
  </si>
  <si>
    <t>Seniority dates (multiple) with adjustments</t>
  </si>
  <si>
    <t>Social Security number</t>
  </si>
  <si>
    <t>Supervisor (multiple levels)</t>
  </si>
  <si>
    <t>Termination date</t>
  </si>
  <si>
    <t>Training History (County and prior employers)</t>
  </si>
  <si>
    <t xml:space="preserve">Transfers between positions (date and position numbers) </t>
  </si>
  <si>
    <t>Veteran status</t>
  </si>
  <si>
    <t>Visa type &amp; expiration</t>
  </si>
  <si>
    <t>W4 information</t>
  </si>
  <si>
    <t>Work location</t>
  </si>
  <si>
    <t>Workers Compensation code</t>
  </si>
  <si>
    <t>Unlimited user defined fields</t>
  </si>
  <si>
    <t>System provides an "Employee Communications" log which can be used by authorized Personnel staff to log conversations with employees related to various aspects of their employment.  Log is easily visible from the main electronic employee record.</t>
  </si>
  <si>
    <t>Ability to grant review rights and set security levels on active/terminated/ retired employee history.</t>
  </si>
  <si>
    <t>Ability to track the same information for employees, regardless of temporary or regular status.</t>
  </si>
  <si>
    <t>Ability to manage assignment of (coded) door proximity cards to employees (including expiration dates) and tracking of historical assignments</t>
  </si>
  <si>
    <t>Ability to manage assignment of County assets to employees such as IT equipment, uniforms, weapons, vehicles, etc.</t>
  </si>
  <si>
    <t>Ability to submit future personnel/payroll actions, e.g.,. be able to submit April, May, June actions at the time the actions are known rather than waiting until effective date.</t>
  </si>
  <si>
    <t>Ability to automatically produce review notices and personnel action forms based on user defined rules.</t>
  </si>
  <si>
    <t>Ability to enter one employee in multiple positions with multiple job titles, pay rates, classifications, cost centers, etc. during the same pay cycle without the need for manual journal entries; show cross reference in payroll register.</t>
  </si>
  <si>
    <t>Ability to produce mass changes by employee group using percentages or flat rates with effective dates</t>
  </si>
  <si>
    <t>Ability to classify employees in variety of ways (active, terminated, inactive, on-call, seasonal, permanent, temporary term, intermittent, full-time, part-time, elected, exempt, non-exempt, and user-defined other).</t>
  </si>
  <si>
    <t>System must provide the ability to safeguard against using duplicate Social Security Numbers.</t>
  </si>
  <si>
    <t xml:space="preserve">System must provide the ability to safeguard against using duplicate unique identifier such as multiple Personnel numbers (e.g. retirees, employees, extra-hires) and relate them if necessary. </t>
  </si>
  <si>
    <t>Ability to display employee information without displaying the SSN.</t>
  </si>
  <si>
    <t>Ability to enter multiple location codes per employee, such as work location, paycheck location (for distribution purposes), etc.. And the flexibility to change the locations by the Department as often as needed.</t>
  </si>
  <si>
    <t>Ability to assign an effective date in the future for off-boarding employees.</t>
  </si>
  <si>
    <t>Ability to terminate an employee at any point in the pay period.</t>
  </si>
  <si>
    <t xml:space="preserve">Ability to maintain payout leave balances after a person leaves the County to be reinstated if the person returns to the County. </t>
  </si>
  <si>
    <t>Employee Self-Service</t>
  </si>
  <si>
    <t>Ability for employee to change their own address using an employee self service portal.</t>
  </si>
  <si>
    <t>Ability to provide a web based online enrollment function for benefits, providing annual out-of-pocket costs, benefit choices, costs, copays, deductibles, etc.</t>
  </si>
  <si>
    <t>Ability for employee to enter family status changes and change beneficiaries.</t>
  </si>
  <si>
    <t>Ability for employee to view current and historical pay stubs / advices (with all benefits balances).</t>
  </si>
  <si>
    <t>Ability for managers to view their employees including pay rate in bi-weekly / hourly / monthly figures, range, job title, next review date, original hire date, position hire date, general leave balances including holiday, comp time earned/taken, and training hours YTD, merit date, retirement participation date, history of earnings for 10 years, working title.  Employee's view provides the same information.  System provides the appropriate security.</t>
  </si>
  <si>
    <t>Ability for designated personnel to enter status changes for employees with no self-service.</t>
  </si>
  <si>
    <t>Ability for employees to enroll in training classes through employee self-service.</t>
  </si>
  <si>
    <t>Ability for employees to view  and enroll in wellness program activates through employee self-service.</t>
  </si>
  <si>
    <t>Ability for managers to access a screen which will allow cash value calculation of general leave balances based on balance, rate of pay and available unused vacation.</t>
  </si>
  <si>
    <t>Ability to manage and workflow an employee suggestion box.</t>
  </si>
  <si>
    <t>Benefits</t>
  </si>
  <si>
    <t>Ability to track, inquire and report on Medicare as second payer for self insured payers and spouses, including Medicare number, eligibility status / dates.</t>
  </si>
  <si>
    <t>Ability to enter dependents and beneficiaries in one table and then tie the appropriate records from that table to all applicable benefits (avoiding entering the same dept./ben data multiple times).</t>
  </si>
  <si>
    <t xml:space="preserve">Ability to determine benefit eligibility for each position number. </t>
  </si>
  <si>
    <t>Ability to manually override benefits assigned based on above rules.</t>
  </si>
  <si>
    <t>System provides capabilities to configure and administer an online employee open enrollment, allowing employees to view their prior election and how their current  elections affect their paychecks, etc.</t>
  </si>
  <si>
    <t>Ability to update employees benefit enrollment status for each benefit plan through an interface with benefit providers.</t>
  </si>
  <si>
    <t>Ability to support multiple carriers for each benefit plan.</t>
  </si>
  <si>
    <t>Ability to automatically flag for FMLA leave eligibility after 12 continuous months of employment if 1250 hours are worked.</t>
  </si>
  <si>
    <t>Ability to accommodate and identify multiple types of benefit plans (e.g., health, dental, life insurance, etc.) that are employee and/or employer paid with multiple premium amounts per plan (individual, individual+1, family).</t>
  </si>
  <si>
    <t>Ability to accommodate varying employer benefit contribution amounts by multiple employee groups.</t>
  </si>
  <si>
    <t xml:space="preserve">Ability to set and calculate variable employee and employer contribution amounts on employee benefit deduction records based on the following input transaction fields: </t>
  </si>
  <si>
    <t>Effective date</t>
  </si>
  <si>
    <t>Benefit plan</t>
  </si>
  <si>
    <t>Dependent coverage (individual +1, family)</t>
  </si>
  <si>
    <t>Employee group</t>
  </si>
  <si>
    <t xml:space="preserve">Eligibility  </t>
  </si>
  <si>
    <t>Combination of the above fields</t>
  </si>
  <si>
    <t>Coverage amount/level</t>
  </si>
  <si>
    <t>Ability to track employee election of benefits prior to the related deduction being taken.</t>
  </si>
  <si>
    <t>Ability to automatically assign end dates for benefits when employee is terminated.</t>
  </si>
  <si>
    <t xml:space="preserve">Ability to handle multiple employee retirement programs based on employee group.  </t>
  </si>
  <si>
    <t>Ability to automatically create GL entries to central fund account for employer contributed benefits.</t>
  </si>
  <si>
    <t>Ability to select specific enrollment information and define the format for interfaces to outside carriers including medical, dental, vision and life.</t>
  </si>
  <si>
    <t>Ability to calculate service by:</t>
  </si>
  <si>
    <t>Hours (e.g. FMLA eligibility of 1250 hours)</t>
  </si>
  <si>
    <t>Elapsed time</t>
  </si>
  <si>
    <t>Elapsed time with multiple breaks in service</t>
  </si>
  <si>
    <t>Ability to calculate the cost of lost work time due to an accident or illness.</t>
  </si>
  <si>
    <t>Ability to track actual hours use of Workers Comp, FMLA , etc.</t>
  </si>
  <si>
    <t>Ability to track multiple employer contributions (e.g. 457, 401a, etc.)</t>
  </si>
  <si>
    <t>Ability to check and flag dependents who no longer qualify for insurance benefits (age 23 or 27).</t>
  </si>
  <si>
    <t>Ability to track employee and dependents enrollment in health and dental insurance programs.</t>
  </si>
  <si>
    <t>Ability to retain dependent data for a user-specified period of time after the dependent is no longer covered on the employee’s insurance.</t>
  </si>
  <si>
    <t>Ability to track and report on all benefit enrollment history including employee and dependents.</t>
  </si>
  <si>
    <t>Ability to identify all COBRA eligible actions and flag employees/dependents as they become COBRA eligible.</t>
  </si>
  <si>
    <t>Ability to calculate and deduct life insurance and long-term disability premiums each month for all employees based on coverage and employee age.</t>
  </si>
  <si>
    <t>Ability to move from Active employee to retiree.</t>
  </si>
  <si>
    <t>Ability to move from Active employee to Cobra participant.</t>
  </si>
  <si>
    <t>Ability to generate bills for retirees and employees on leave.</t>
  </si>
  <si>
    <t>Ability to automatically update all master files (HR, payroll) when certain insurance master file data is updated.</t>
  </si>
  <si>
    <t>Ability to pro-rate benefit changes on employee premiums. Premiums should be pro-rated based on date of hire for an employee.</t>
  </si>
  <si>
    <t>Ability to handles multiple providers for each plan.</t>
  </si>
  <si>
    <t>Coverage options (single, family, etc.) under each plan</t>
  </si>
  <si>
    <t>Ability to track employee benefit change history</t>
  </si>
  <si>
    <t xml:space="preserve">Ability to administer pre-tax deductions for flexible spending accounts (FSA) for medical and dependent care and H-S-A. </t>
  </si>
  <si>
    <t>Ability to allow changes by employees to insurance plans, dependent care, flexible spending accounts at times of qualifying events.</t>
  </si>
  <si>
    <t>Benefit Reporting</t>
  </si>
  <si>
    <t>Ability to produce letter for COBRA and HIPAA that include all necessary data elements.</t>
  </si>
  <si>
    <t>Ability to view/print deduction reports to document the amounts of the employee and employer contributions</t>
  </si>
  <si>
    <t>Ability to produce electronic file of any deduction report.</t>
  </si>
  <si>
    <t>Ability to view/print a list of employees contributing to charitable organizations and amount contributed.</t>
  </si>
  <si>
    <t>Ability to view/print a list of all employees receiving medical/dental/vision insurance benefits,  listing deductions - on demand.</t>
  </si>
  <si>
    <t>Ability to create a leave activity report.</t>
  </si>
  <si>
    <t>Ability to create a leave balance report.</t>
  </si>
  <si>
    <t>Ability to create annual health insurance benefits summaries by carrier, employee or other user sort.</t>
  </si>
  <si>
    <t>Ability to view/print benefit enrollment by benefit or by employee.</t>
  </si>
  <si>
    <t>Ability to view/print an annual statement on leave balances carried over to new fiscal year by type</t>
  </si>
  <si>
    <t>Ability to view/print a report and have employees/managers receive notifications showing staff with vacation balances in excess of the maximum allowable amount that will be converted to sick leave on the employee's anniversary date.</t>
  </si>
  <si>
    <t>Ability to view/print semiannual notices to all employees concerning leave bank and comp time balances.</t>
  </si>
  <si>
    <t>Ability to report on census data for insurance providers and the actuary.</t>
  </si>
  <si>
    <t>Ability to create an employee confirmation of benefits statement.</t>
  </si>
  <si>
    <t>Ability to create an employee compensation and benefits report that details total compensation including insurance/benefits cost for each employee.</t>
  </si>
  <si>
    <t>Ability to produce a notice of benefit changes whenever any of the following conditions is encountered:</t>
  </si>
  <si>
    <t>Employee's name changes</t>
  </si>
  <si>
    <t>Employee's social security number changes</t>
  </si>
  <si>
    <t>Employee terminates employment</t>
  </si>
  <si>
    <t>Employee moves to a non-pay status</t>
  </si>
  <si>
    <t>Employee's deduction is administratively canceled</t>
  </si>
  <si>
    <t>Employee and/or the employer contribution amount is administratively changed</t>
  </si>
  <si>
    <t>On demand</t>
  </si>
  <si>
    <t>Ability to view/print benefit enrollment worksheets.</t>
  </si>
  <si>
    <t>Ability to view/print benefit confirmation statements.</t>
  </si>
  <si>
    <t>Ability to view/print a report to document deductions not taken even though scheduled.</t>
  </si>
  <si>
    <t>Deferred Compensation</t>
  </si>
  <si>
    <t>Ability to defer special pay into a deferred compensation plan, if special pay is sick/vacation/PTO.</t>
  </si>
  <si>
    <t>Ability to set maximum taxed dollar amount on deferred compensation deductions.</t>
  </si>
  <si>
    <t>Ability to calculate employee deferred comp withholding contribution based on percentage of gross wages.</t>
  </si>
  <si>
    <t xml:space="preserve">Ability to compute employer-paid retirement contributions based on a percentage of the employee' s gross wages or flat dollar amount. </t>
  </si>
  <si>
    <t>Training Management &amp; Administration</t>
  </si>
  <si>
    <t>Ability to register employees for training courses offered.</t>
  </si>
  <si>
    <t>Ability to develop, maintain, inquire and report on the various data elements for each training course available, including:  Course, description, hours, materials, IT requirements, min/max employees, etc.</t>
  </si>
  <si>
    <t>Ability to develop, maintain, inquire and report on the various data elements for each section (instance) of when a course is offered:  Date, location, instructor, feedback, registrants, etc.</t>
  </si>
  <si>
    <t>Ability to enter courses a trainer is eligible to teach.</t>
  </si>
  <si>
    <t>Ability to automatically update employee records for attendance in a class.</t>
  </si>
  <si>
    <t>Ability to categorize training by various job categories (i.e. , management, supervisory, professional, technical, clerical, skilled, semiskilled and service related).</t>
  </si>
  <si>
    <t>Ability to categorize training as required (i.e., sexual harassment training), strongly encouraged and optional.</t>
  </si>
  <si>
    <t>Ability to flag a class as a requirement for various certificate programs (e.g. CDL, ESDP or ICMA).</t>
  </si>
  <si>
    <t>Ability to record training time completed during night and weekend courses, classes, and seminars.</t>
  </si>
  <si>
    <t>Ability to view/print training by school, department, employee and job category.</t>
  </si>
  <si>
    <t>Ability to view/print a report indicating those employees who have received training and those scheduled for future training classes.</t>
  </si>
  <si>
    <t>Ability to list outside (not internal program) courses identified as effective in meeting specific training needs.</t>
  </si>
  <si>
    <t>Ability to capture, track, workflow, approve, inquire and report on employee requests for travel and / or external training, including tracking of projected and actual training and travel cost.</t>
  </si>
  <si>
    <t>Ability for approved travel / training requests to be printed</t>
  </si>
  <si>
    <t>Ability to select specific employees and view/print individual training profiles.</t>
  </si>
  <si>
    <t>Ability to view/print a full-year or monthly training calendar by course name and job category.</t>
  </si>
  <si>
    <t>Ability to view/print number of training hours completed annually by individual, by department and by division.</t>
  </si>
  <si>
    <t>Ability to view/print a roster of class attendees.</t>
  </si>
  <si>
    <t>Ability to automatically notify or print confirmations/reminders of training prior to class start date.</t>
  </si>
  <si>
    <t>Ability to view/print a list of available training programs and prerequisites to the individual programs.</t>
  </si>
  <si>
    <t>Ability to view/print a report to conduct employee program review, curriculum development, new discipline candidates, and skills and general program development.</t>
  </si>
  <si>
    <t>Ability to view/print a list of employees who have not taken a specific class based on additional user defined criteria.</t>
  </si>
  <si>
    <t>Ability to view/print employee transcript.</t>
  </si>
  <si>
    <t>Skills Tracking</t>
  </si>
  <si>
    <t>Skills can be tracked and linked to:</t>
  </si>
  <si>
    <t>Positions (requirement)</t>
  </si>
  <si>
    <t>Employees (possession)</t>
  </si>
  <si>
    <t>Department objectives (target)</t>
  </si>
  <si>
    <t>Certifications / Licenses</t>
  </si>
  <si>
    <t>Ability to record and flag yearly training requirements as needed to keep professional licenses.</t>
  </si>
  <si>
    <t>Ability to flag CDL employees and CDL supervisors who have not taken their annual training.</t>
  </si>
  <si>
    <t>Ability to track licensure and certification requirements.</t>
  </si>
  <si>
    <t>Ability to track other certifications per employee (e.g. NIMS) and their expirations.</t>
  </si>
  <si>
    <t>Ability to notify employees prior to a certification/license expiration date.</t>
  </si>
  <si>
    <t>Wellness Program</t>
  </si>
  <si>
    <t>Ability to configure Wellness programs (e.g. health fairs, flu shots, blood drives, lunch &amp; learns, etc.) administered by the organization and their related meetings.</t>
  </si>
  <si>
    <t>Ability to route wellness enrollment reminders annually based on employee anniversary date.</t>
  </si>
  <si>
    <t>Ability to track, manage, inquire and report on wellness program activity participation per employee</t>
  </si>
  <si>
    <t>System provides aggregate wellness program activity reporting</t>
  </si>
  <si>
    <t>Compliance Tracking &amp; Reporting</t>
  </si>
  <si>
    <t>Ability to track and report all necessary elements for compliance with the following laws:</t>
  </si>
  <si>
    <t>Equal Employment Opportunity (EEO) - all categories including ADEA (Age Discrimination and Employment Act)</t>
  </si>
  <si>
    <t>COBRA</t>
  </si>
  <si>
    <t>INS - immigration laws including fields for tracking I-9 documents verified</t>
  </si>
  <si>
    <t xml:space="preserve">Veterans </t>
  </si>
  <si>
    <t>Disabilities (ADA)</t>
  </si>
  <si>
    <t>Accommodations - free form text field for accommodations provided</t>
  </si>
  <si>
    <t>Fair Labor Standards (FLSA) status by position for all positions</t>
  </si>
  <si>
    <t>Approved exceptions to Fair Labor Standards (FLSA) status for all positions.</t>
  </si>
  <si>
    <t>Census statistics</t>
  </si>
  <si>
    <t>The vendor will provide software updates to maintain compliance with all applicable Federal and State laws related to HR tracking and management.</t>
  </si>
  <si>
    <t>Other Reporting Requirements</t>
  </si>
  <si>
    <t>Ability to have user designed standard and ad hoc reporting, on all employees, which include but are not limited to the following:</t>
  </si>
  <si>
    <t>Ability to inquire on and track types (reason) of leave without pay.</t>
  </si>
  <si>
    <t>Ability to create an Overtime report by employee group, class, department, etc.</t>
  </si>
  <si>
    <t>Ability to create an Employee master alpha file listing.</t>
  </si>
  <si>
    <t>Ability to track and report on when an employee has reached their maximum pre-tax deferral amount.</t>
  </si>
  <si>
    <t>Ability to create organizational chart based on supervisor field, tracking position, and position number.</t>
  </si>
  <si>
    <t>Ability to track at what stage in the application process an applicant leaves the application process.</t>
  </si>
  <si>
    <t>Ability to report on applicants who are qualified vs. those who applied.</t>
  </si>
  <si>
    <t>Ability to view/print a history of ratings showing rating dates and promotions, reclassification, etc.</t>
  </si>
  <si>
    <t>Ability to view/print a list of employees with automatic eligibility for promotion and eligibility date.</t>
  </si>
  <si>
    <t>Ability to view/print a report indicating date of hire, department, salary history, and current salary for an employee or position.</t>
  </si>
  <si>
    <t>Ability to view/print a report which identifies early retirement employees (different types of eligibility).</t>
  </si>
  <si>
    <t>Ability to view/print advance notifications to department heads of who is approaching retirement qualification dates (reflect multiple retirement systems and multiple requirements of those systems).</t>
  </si>
  <si>
    <t>Ability to view/print an employee history including all positions held throughout a career including retirement.</t>
  </si>
  <si>
    <t>Ability to view/print total hours worked for a historical period by individual  and by summary.</t>
  </si>
  <si>
    <t>Ability to produce reports by department, work location and responsible supervisor on performance evaluations for all probationary, part-time, temporary and permanent employees.</t>
  </si>
  <si>
    <t>Ability to produce reports by department, work location and responsible supervisor on performance evaluations scheduled, completed and not completed on a monthly, quarterly and annual basis.</t>
  </si>
  <si>
    <t>Ability to report on all past and current employee positions and appointments of an individual including start and end dates - comprehensive employee history.</t>
  </si>
  <si>
    <t>Ability to create monthly notifications to supervisors of subordinates who are due performance evaluations/merit increases.</t>
  </si>
  <si>
    <t>Ability to create a leave without pay balance report.</t>
  </si>
  <si>
    <t>Ability to create monthly lists of employees in safety sensitive positions for random drug testing including ability to run lists for different groups of employees such as fire, police and CDL.</t>
  </si>
  <si>
    <t>Ability to report on probationary employees and scheduled end date.</t>
  </si>
  <si>
    <t>Ability to report on retiree data, including name, address, age, insurance coverage, dependents and retirement date.</t>
  </si>
  <si>
    <t>Ability to create summary reports of all service awards, licenses, certificates, and credentials earned by each employee.</t>
  </si>
  <si>
    <t>Ability to report on temporarily promoted employees and scheduled end date  (Temporary Assignment Pay).</t>
  </si>
  <si>
    <t>Ability to report on temporary and part-time and employees and interns by department - get info as needed.</t>
  </si>
  <si>
    <t>Ability to create an employee personnel history data report.</t>
  </si>
  <si>
    <t>Ability to create a Promotion/Demotion/Transfer Report, by EEOC classification and department.</t>
  </si>
  <si>
    <t xml:space="preserve">Ability to create a seniority listing report. </t>
  </si>
  <si>
    <t>Ability to provide multiple free form fields for inquiries at department level.</t>
  </si>
  <si>
    <t>Ability to print mailing labels for employees based on any field of the employee or position record</t>
  </si>
  <si>
    <t>Reporting - Pension / Retirement</t>
  </si>
  <si>
    <t>Ability to report the following individual retirement deduction information in each retirement system's prescribed format for export:</t>
  </si>
  <si>
    <t>Employee identification</t>
  </si>
  <si>
    <t>Retirement plan identification</t>
  </si>
  <si>
    <t>Employee earnings information</t>
  </si>
  <si>
    <t>Employee contribution information</t>
  </si>
  <si>
    <t>Employer contribution information</t>
  </si>
  <si>
    <t>Employer identification</t>
  </si>
  <si>
    <t>Total member contribution information</t>
  </si>
  <si>
    <t>Total employer contribution information within each retirement plan</t>
  </si>
  <si>
    <t>Ability to produce deduction statistical reports which provide extensive detail and summary totals of deductions withheld.</t>
  </si>
  <si>
    <t>Ability to track total employer/employee contribution information by plan.</t>
  </si>
  <si>
    <t>Ability to track total voluntary contributions by individual and total by plan.</t>
  </si>
  <si>
    <t>Ability to view/print start and retirement dates by employee and position.</t>
  </si>
  <si>
    <t>Ability to create/report on list employees to retire or who retired in specific time frame.</t>
  </si>
  <si>
    <t>Workflow</t>
  </si>
  <si>
    <t>Ability to electronically route personnel action forms to multiple individuals for approvals.</t>
  </si>
  <si>
    <t>Ability to route training reminders to employee and supervisor.</t>
  </si>
  <si>
    <t>Ability to route notices to all appropriate departments (benefits, payroll, IT, etc.) when an employee is terminated in the system.</t>
  </si>
  <si>
    <t>Ability to route pending job reclassification notifications including ability for supervisor to respond with approval.</t>
  </si>
  <si>
    <t>Ability to create and route automated notices to supervisors on a standardized schedule of individuals who have not reached their minimum leave taken.</t>
  </si>
  <si>
    <t>Ability to create and route automated notices to supervisors on a standardized schedule of individuals who have not reached their minimum annual training hours.</t>
  </si>
  <si>
    <t>Automated notice to human resources of employees who have been paid under a leave code.</t>
  </si>
  <si>
    <t>Ability to route workers comp information/claims based on department specific processes.</t>
  </si>
  <si>
    <t>Ability to inquire and report on where routed approval are in the queue (whose inbox the forms are in and how long they have been there).</t>
  </si>
  <si>
    <t>Ability to automatically create a performance appraisal workflow based on a user-defined anniversary date that may vary by department.</t>
  </si>
  <si>
    <t>Ability to create a termination workflow process.</t>
  </si>
  <si>
    <t>Ability to record items provided to employees (i.e. laptop, phones, vehicles, etc.) as well as the ability to update for changes</t>
  </si>
  <si>
    <t>Employee Relations</t>
  </si>
  <si>
    <t>Ability to perform grievance control/status in an automated manner through the solution.</t>
  </si>
  <si>
    <t>Ability to track online grievances by department, employee and type / class.</t>
  </si>
  <si>
    <t xml:space="preserve">Ability to manage and track collective bargaining agreements. </t>
  </si>
  <si>
    <t>Risk Management</t>
  </si>
  <si>
    <t>Ability to default appropriate information from the accident report to the workers compensation form and, in addition, track and report on workflow.</t>
  </si>
  <si>
    <t>Pre-designation of physician</t>
  </si>
  <si>
    <t>Date Employee Received Claim Form</t>
  </si>
  <si>
    <t>Date Supervisor Received Claim Form from Employee</t>
  </si>
  <si>
    <t>Date Risk Mgmt. Received all Claim Forms from Supervisor</t>
  </si>
  <si>
    <t>Date Forms were filed with Third Party Administrator</t>
  </si>
  <si>
    <t>Ability to track Workers' Compensation claim activity, including date of loss, injury type, WC-1, restrictions, appointments, notes, etc.</t>
  </si>
  <si>
    <t>System provides functionality to track, manage, inquire and report on accidents, incidents and losses including:</t>
  </si>
  <si>
    <t>Type</t>
  </si>
  <si>
    <t>Causes</t>
  </si>
  <si>
    <t>Consequences</t>
  </si>
  <si>
    <t>Timing and allocation</t>
  </si>
  <si>
    <t>Other qualitative data</t>
  </si>
  <si>
    <t>Other quantitative data</t>
  </si>
  <si>
    <t>System provides functionality to track, manage, inquire and report on property, casualty and liability claims, including:</t>
  </si>
  <si>
    <t>Carrier</t>
  </si>
  <si>
    <t>Claim information (multiple fields)</t>
  </si>
  <si>
    <t>Incident date</t>
  </si>
  <si>
    <t>Claim date</t>
  </si>
  <si>
    <t>Resolution</t>
  </si>
  <si>
    <t>Ability to track the value of insured items</t>
  </si>
  <si>
    <t>Performance Management</t>
  </si>
  <si>
    <t>Ability to perform and track online performance evaluations - flexible tool with multiple formats.</t>
  </si>
  <si>
    <t>Ability to maintain the following data elements:</t>
  </si>
  <si>
    <t xml:space="preserve">Date of performance and salary review, date completed  </t>
  </si>
  <si>
    <t>Date of next performance and salary review</t>
  </si>
  <si>
    <t>Position at time of review</t>
  </si>
  <si>
    <t>Performance Rating</t>
  </si>
  <si>
    <t>Recommended merit increase</t>
  </si>
  <si>
    <t>Actual merit increase</t>
  </si>
  <si>
    <t>Reason for more/less than recommended increase</t>
  </si>
  <si>
    <t>Ability to link salary changes to performance ratings.</t>
  </si>
  <si>
    <t>Ability to track exit activities, including return of County material assignments, exit interview results, etc.</t>
  </si>
  <si>
    <t>System supports employee performance management requirements for internal affairs activities, including:</t>
  </si>
  <si>
    <t>Threshold, peer group review, and / or analytical functionality to support intervention and early warning at the personnel and organizational levels</t>
  </si>
  <si>
    <t>Internal affairs case management functionality including reporting of investigation results</t>
  </si>
  <si>
    <t>Succession and Career Planning</t>
  </si>
  <si>
    <t>Ability to maintain succession planning information.</t>
  </si>
  <si>
    <t>Ability to maintain career development information.</t>
  </si>
  <si>
    <t>Ability to create career profiles.</t>
  </si>
  <si>
    <t>Ability to compare changes over time in regards to transfers, terms, and retirement rates.</t>
  </si>
  <si>
    <t>Ability to forecast retirement dates based on personnel data.</t>
  </si>
  <si>
    <t>Ability to administer performance appraisal process including notice to manager 45 days prior to performance review, second notice if not completed and notice to the manager's boss or HR if still not completed after effective date.</t>
  </si>
  <si>
    <t>Objective: To provide for fully integrated billing, collection and tracking of all receivables.</t>
  </si>
  <si>
    <t>Customer Management</t>
  </si>
  <si>
    <t>Ability to associate Customer number ranges or Customer number format “masks” (i.e., field validation) to a department or receivable type.</t>
  </si>
  <si>
    <t>Ability for system to generate customer ID numbers and link ID to master name.</t>
  </si>
  <si>
    <t>Ability to split or combine customer accounts.</t>
  </si>
  <si>
    <t>Ability to identify duplicate accounts by user defined criteria</t>
  </si>
  <si>
    <t>System must provide the ability to maintain and query the following customer information which include but are not limited to the following:</t>
  </si>
  <si>
    <t>Customer Number</t>
  </si>
  <si>
    <t>Name of Customer</t>
  </si>
  <si>
    <t>Separate fields for First Name, Middle Initial, Last Name</t>
  </si>
  <si>
    <t>Owner / Business Address(s)</t>
  </si>
  <si>
    <t>Customer master two addresses lines (i.e., physical vs. mailing)</t>
  </si>
  <si>
    <t xml:space="preserve">Bill To Address (Nine Digit Zip Code) </t>
  </si>
  <si>
    <t>Telephone - Work/Cell/Home</t>
  </si>
  <si>
    <t xml:space="preserve">Fax Number  </t>
  </si>
  <si>
    <t>Customer Type (including user-defined options)</t>
  </si>
  <si>
    <t>Number of Insufficient Fund Checks Received</t>
  </si>
  <si>
    <t>Date of Last Insufficient Fund Check Received</t>
  </si>
  <si>
    <t>Social Security Number (with ability to restrict access)</t>
  </si>
  <si>
    <t>Last payment date</t>
  </si>
  <si>
    <t>Last payment amount</t>
  </si>
  <si>
    <t>Email Address</t>
  </si>
  <si>
    <t>Customer Notes (in log form, tracking user ID, date, and time)</t>
  </si>
  <si>
    <t>Unlimited number of user defined fields</t>
  </si>
  <si>
    <t>Current balance</t>
  </si>
  <si>
    <t>Last invoice date</t>
  </si>
  <si>
    <t>Prepaid deposit/advance on account</t>
  </si>
  <si>
    <t>Pending transactions</t>
  </si>
  <si>
    <t>Last statement balance</t>
  </si>
  <si>
    <t>Ability to review a customer's billing/transaction history at a summary level and drill down and select a bill or transaction item to view in detail.</t>
  </si>
  <si>
    <t>Ability for the system to automatically maintain and allow viewing of an audit log of all changes to a customer account.</t>
  </si>
  <si>
    <t>Ability to block postings to an inactive customer account.</t>
  </si>
  <si>
    <t>Ability to develop user-defined flags and warnings.</t>
  </si>
  <si>
    <t>Ability to block customer account for payment and provide a notification/warning (e.g., to notify the clerk/customer that additional action is needed first or the payment must be paid at a different location).</t>
  </si>
  <si>
    <t>Ability to establish effective and end dates for managing all customer flags.</t>
  </si>
  <si>
    <t>Accepts overpayments and stores a credit balance in the appropriate account/customer record, including the appropriate accounting entry based on defined accounts (i.e., suspense accounts).</t>
  </si>
  <si>
    <t>Ability to process a refund against customer credit balance from overpayment.</t>
  </si>
  <si>
    <t>Ability to apply overpayment amounts to other invoices for that customer.</t>
  </si>
  <si>
    <t>System warns users when there is customer overpayment.</t>
  </si>
  <si>
    <t>Ability to support eGovernment customer self-service function, whereby each customer has the ability to access customer account level information, including viewing their invoices, payments, a statement, etc.</t>
  </si>
  <si>
    <t>Ability to see all outstanding receivables on a customer's account across all implemented ERP modules</t>
  </si>
  <si>
    <t>Ability to accept a payment and apply to billings on user defined bill types</t>
  </si>
  <si>
    <t>Ability to report on customers that have had no activity as of a user specified date, so that the customer can be archived from the system and option to reactivate.</t>
  </si>
  <si>
    <t>Miscellaneous Billing and Invoicing</t>
  </si>
  <si>
    <t>Ability to support recurring billing functions allowing the user to establish effective date and frequency of recurring billing.</t>
  </si>
  <si>
    <t>Ability to select the "remit to" address on the invoice from a list of centrally approved/managed addresses.</t>
  </si>
  <si>
    <t>Ability to create notifications so that the user is alerted when a billing needs to be created.</t>
  </si>
  <si>
    <t>Ability to establish a series of department specific bill types for various charges.</t>
  </si>
  <si>
    <t>Ability to establish bill types and rate tables and schedules for each with the ability for authorized users to change these default rates on invoices.</t>
  </si>
  <si>
    <t>Ability to create internal, inter-departmental bills.</t>
  </si>
  <si>
    <t>Ability to accommodate various bill calculation methods using rate tables (e.g., flat rate, unit charge, flat rate plus a unit charge, etc.).</t>
  </si>
  <si>
    <t>Ability for different fields to be required based on bill type, including user defined fields.</t>
  </si>
  <si>
    <t>Ability to enter payment with an effective (posting) date for payment</t>
  </si>
  <si>
    <t>Ability for user to define an invoice format specific to each bill type without programming intervention required, and restrict creation and modification of these formats to only authorized users.</t>
  </si>
  <si>
    <t>Ability for the bill print formatting features to be enabled by forms design tools, not performed through mail merge.</t>
  </si>
  <si>
    <t>Ability to print invoices in a specified order such as customer number, customer name, invoice number, zip code etc.</t>
  </si>
  <si>
    <t>Ability to automatically generate separate GL batches when processing invoices, payments, adjustments, etc.</t>
  </si>
  <si>
    <t>System can produce customer reconciliation statements showing beginning balance, charges, credits and payments, and a new outstanding balance.</t>
  </si>
  <si>
    <t>Ability to create standard bill types, business-unit aging reports, past due reports, account statuses, and collections statuses.</t>
  </si>
  <si>
    <t>Ability to send an "estimate/deposit" (should not be labeled as an invoice, should be labeled as an "estimate/deposit").</t>
  </si>
  <si>
    <t>Ability to establish user-defined receivable types.</t>
  </si>
  <si>
    <t>Ability to input billing information at the departmental level.</t>
  </si>
  <si>
    <t>Ability to generate a credit memo/adjustments to specific invoices or to a group of invoices.</t>
  </si>
  <si>
    <t>Ability to assess, maintain, and track non-sufficient funds (NSF) fees.</t>
  </si>
  <si>
    <t>Ability to manage return payments on customer accounts (i.e., record payment reversals for NSF checks).</t>
  </si>
  <si>
    <t>Ability to import/export invoice line item information from/to external data sources (i.e., Excel) into a working (not yet printed/posted) invoice.</t>
  </si>
  <si>
    <t>Ability to establish payment terms (# days until due) based on bill type.</t>
  </si>
  <si>
    <t>Ability to allow one-time invoices (i.e., one-time customers for miscellaneous sales).</t>
  </si>
  <si>
    <t>Ability to credit each line item on an invoice to multiple revenue accounts.</t>
  </si>
  <si>
    <t>Ability to reprint billings/invoices.</t>
  </si>
  <si>
    <t>Ability to denote if a bill/invoice has been paid when printed</t>
  </si>
  <si>
    <t>Ability to specify due dates for bills, based on type of bill or billing frequency, such as 30 days from the printing or mailing date or other user-defined criteria.</t>
  </si>
  <si>
    <t>Ability to e-mail an invoice and save as PDF versus printing and mailing.</t>
  </si>
  <si>
    <t>Ability to specify invoice numbering schemes specific to each bill type (i.e., alphanumeric).</t>
  </si>
  <si>
    <t xml:space="preserve">Ability to perform internal billing for hourly work (e.g. County Attorney).  </t>
  </si>
  <si>
    <t>Ability to apply pre-payments for those customers that pay in advance.</t>
  </si>
  <si>
    <t>Late Charges/ Interest/Penalty</t>
  </si>
  <si>
    <t>Ability to automatically calculate interest and penalties on a delinquent bill based on bill type with user defined rules (e.g. billing date, first day of month, etc.).</t>
  </si>
  <si>
    <t xml:space="preserve">Ability to automatically notify delinquent customers that they are late. </t>
  </si>
  <si>
    <t>Ability to establish late charges and penalties as a percentage of overdue amount, a flat penalty, a daily penalty, etc..</t>
  </si>
  <si>
    <t>Ability to establish late charges with user definable frequency as to when late charges are applied (I.e. daily, weekly, monthly, quarterly, etc.).</t>
  </si>
  <si>
    <t>Ability to waive penalty for an individual customer or invoice with proper authorization.</t>
  </si>
  <si>
    <t>Statement Processing</t>
  </si>
  <si>
    <t>Ability to generate one statement for all bill types being billed to same customer.</t>
  </si>
  <si>
    <t>Ability to support late notice statement processing with "configurable" language based on the aging results.</t>
  </si>
  <si>
    <t>Ability to print statements with zero balances if there was any activity for the month, configurable by bill type.</t>
  </si>
  <si>
    <t>Ability to print statement with zero balances on request if there was no activity for the month</t>
  </si>
  <si>
    <t>Receivables Management</t>
  </si>
  <si>
    <t>Ability for the system to be configured to allow decentralized entry and workflow to users for review of the information for accuracy before final posting to the General Ledger and Accounts Receivable.</t>
  </si>
  <si>
    <t>Ability to identify if an invoice is "in default" on the customer record.</t>
  </si>
  <si>
    <t>Ability to identify if an invoice is being disputed on the customer record.</t>
  </si>
  <si>
    <t>Ability to have an approval process where a request for an adjustment or write off is routed through a workflow for approval.</t>
  </si>
  <si>
    <t xml:space="preserve">Ability to flag debt for write off once it reaches the timeframe indicated in County policy. </t>
  </si>
  <si>
    <t>Ability to flag notes to be forgiven after a certain number of years.</t>
  </si>
  <si>
    <t>Ability to set security rights for viewing attachments, such as limiting only designated users access to sensitive information.</t>
  </si>
  <si>
    <t>System must provide the ability to compile delinquent receivables for:</t>
  </si>
  <si>
    <t>Write-off the balance</t>
  </si>
  <si>
    <t>Adjustment of the balance</t>
  </si>
  <si>
    <t>Ability to generate notices for mailing to customers resulting from NSF checks that includes a returned check fee.</t>
  </si>
  <si>
    <t xml:space="preserve">Ability to record invoices as deferred revenue. </t>
  </si>
  <si>
    <t>Ability to calculate reserves (allowances) for uncollectibles.</t>
  </si>
  <si>
    <t xml:space="preserve">Ability to apply different rules related to when an A/R becomes uncollectible, by invoice type or department. </t>
  </si>
  <si>
    <t>Ability to create an amortization schedule on these for the duration of a lease</t>
  </si>
  <si>
    <t>Ability to apply price index increases to leases.</t>
  </si>
  <si>
    <t>Ability to separate types of customers and individual accounts in order to have varied aging, late payment charges, and interest calculations.</t>
  </si>
  <si>
    <t>Customer Portal</t>
  </si>
  <si>
    <t>Ability for customers and citizens to log-in to a web portal and view outstanding balance, and make payments</t>
  </si>
  <si>
    <t>Ability for customers to initiate credit card or ACH online.</t>
  </si>
  <si>
    <t xml:space="preserve">Ability for customers to log-in and update their contact information </t>
  </si>
  <si>
    <t>Interfaces / Integration</t>
  </si>
  <si>
    <t>Ability to integrate to Accounts Payable for refunds</t>
  </si>
  <si>
    <t>Ability to override automatic matching for incoming cash receipts (from the cash receipts module) in order to split the application of payments to multiple invoices.</t>
  </si>
  <si>
    <t>Ability to interface with the General Ledger for financial entries when billing or making adjustment to invoices</t>
  </si>
  <si>
    <t>Ability to pull reports on any user defined and general customer information fields.</t>
  </si>
  <si>
    <t>Ability to create an aging report (30, 60, 90, 120, etc.)</t>
  </si>
  <si>
    <t>Ability to report activity in summary by GL account number</t>
  </si>
  <si>
    <t>Objective: To provide an automated system to efficiently and effectively support the timely processing of pay and deduction information, manage employee records and facilitate the preparation of paychecks and reports.</t>
  </si>
  <si>
    <t>All payroll functions support bi-weekly pay periods which typically entail 26 bi-weekly payrolls in a calendar year.  However, 27 pay periods may occasionally occur in a calendar year.</t>
  </si>
  <si>
    <t xml:space="preserve">Ability for authorized users to create or change employee records (wages, deductions, etc.) in the past, present, and future time periods. </t>
  </si>
  <si>
    <t>Ability to determine employee eligibility for affordable care act coverage.</t>
  </si>
  <si>
    <t>Ability to pay election workers in accordance with Federal and State requirements.</t>
  </si>
  <si>
    <t>System is date driven (start date, end date, etc.) for future flexibility (changes in rates, wage types, calculations, etc.)</t>
  </si>
  <si>
    <t>Ability to pre-populate start and end date (prior to the start of the payroll period that the start date falls in).</t>
  </si>
  <si>
    <t xml:space="preserve">Ability for system to calculate payroll for mid pay period personnel actions. </t>
  </si>
  <si>
    <t>System provides all mandated State and Federal payroll reports, and includes updates with the standard software maintenance agreement.</t>
  </si>
  <si>
    <t>Ability to restrict access to Payroll/Personnel system according to specific end user roles.</t>
  </si>
  <si>
    <t xml:space="preserve">Ability to perform supplemental payroll processing to support tax reporting requirements and perform year-end processing and quarterly tax adjustments. </t>
  </si>
  <si>
    <t>Ability to adjust all accumulated totals that are affected by an adjustment (e.g., FICA-subject wages, taxes, and retirement).</t>
  </si>
  <si>
    <t>Ability to associate every payment and adjustment with the pay period where the adjustment applies.</t>
  </si>
  <si>
    <t>Ability to pay employees every other week but have the choice of producing vendor disbursements (i.e. Federal, state, insurances, etc.)  on the same cycle or monthly.</t>
  </si>
  <si>
    <t>Ability to change any field affecting payroll processing mid-pay cycle (e.g. position, pay rate, wages, deductions, and job class)</t>
  </si>
  <si>
    <t>Ability to generate multiple checks for an employee within a single pay cycle.</t>
  </si>
  <si>
    <t>Ability to provide extensive audit trails of payroll transactions.</t>
  </si>
  <si>
    <t>Ability to pay employees with hourly rate, biweekly salary, and additional special pays in same payroll cycle.</t>
  </si>
  <si>
    <t>Ability to perform both payroll and personnel functions from a single personnel record with automatic update of information in both systems from a single transaction.</t>
  </si>
  <si>
    <t>Ability to maintain payroll information for terminated employees permanently.</t>
  </si>
  <si>
    <t>Ability to create new pay types through use of pay codes.  Must be able to define how pay type would behave (i.e. fica/taxable/fringe benefit, cash/noncash etc.)</t>
  </si>
  <si>
    <t>Ability to make adjustments (deductions) to employees' regular pay and define them as taxable/non-taxable, FLSA/non-FLSA, or Pensionable/non-pensionable.</t>
  </si>
  <si>
    <t>Ability to track individual pay types separately on the check stub, with complete names/descriptions for each category, without requiring this information to be shown only at a summary level.</t>
  </si>
  <si>
    <t>Ability to send appropriate electronic notifications to HR/Payroll Personnel when important payroll functions have occurred (checks printed, etc.)</t>
  </si>
  <si>
    <t>Ability to set and track user-defined employee/position statuses (e.g. permanent, terminated, seasonal, temporary, intermittent)</t>
  </si>
  <si>
    <t>Ability for end-users to submit changes to payroll via an automated workflow (i.e. changes to W4, bank details,  time entry, self-service functionality).</t>
  </si>
  <si>
    <t>Deductions and Contributions</t>
  </si>
  <si>
    <t>Ability to process, track, and query all deductions, including but not limited to the following information:</t>
  </si>
  <si>
    <t>Basic and additional life insurance (i.e. supplemental, double-supplemental, dependent)</t>
  </si>
  <si>
    <t>Charitable contributions</t>
  </si>
  <si>
    <t>Child Support payments</t>
  </si>
  <si>
    <t>Credit union (or other banking facility)</t>
  </si>
  <si>
    <t>Deductions with a future effective date(s)</t>
  </si>
  <si>
    <t>Deferred compensation (457)</t>
  </si>
  <si>
    <t>Dependent coverage (single +1, family)</t>
  </si>
  <si>
    <t>Federal, state, FICA, Medicare taxes</t>
  </si>
  <si>
    <t>Flexible spending/cafeteria plan/health savings account (health and dependent care)</t>
  </si>
  <si>
    <t>Leave Status</t>
  </si>
  <si>
    <t>Long-term disability insurance</t>
  </si>
  <si>
    <t>Multiple Insurance plans</t>
  </si>
  <si>
    <t>State disability insurance (SDI)</t>
  </si>
  <si>
    <t>Unlimited number of user-defined deductions</t>
  </si>
  <si>
    <t>Ability to specify, by pay/deduction code:</t>
  </si>
  <si>
    <t>Which codes apply to which employees.</t>
  </si>
  <si>
    <t>Which are for retroactive pays.</t>
  </si>
  <si>
    <t>Which deductions apply by pay period (some are not deducted on the third pay period of each month) and employee/bargaining group.</t>
  </si>
  <si>
    <t>Deductions with begin and stop dates for such items as:</t>
  </si>
  <si>
    <t>Recurring deductions</t>
  </si>
  <si>
    <t>Minimum/maximum percentage of earnings amount</t>
  </si>
  <si>
    <t>Minimum/maximum fixed dollar value</t>
  </si>
  <si>
    <t>Frequency for withholding</t>
  </si>
  <si>
    <t>Ability to establish multiple deduction matching rules (e.g. deferred compensation (457), health savings account), allowing for match based on employee contribution level</t>
  </si>
  <si>
    <t>Ability to allow for leave without pay with the ability to continue employer paid deductions (FMLA, Injury Pay - Safety).</t>
  </si>
  <si>
    <t>Ability to have online real-time update capability of the deduction table.</t>
  </si>
  <si>
    <t>Ability to provide mass update capabilities on payroll tables.</t>
  </si>
  <si>
    <t>Ability to set-up arrears rules by deduction type.</t>
  </si>
  <si>
    <t>Ability to allow the selection of the method of computing employee and employer contribution amounts based on the following:</t>
  </si>
  <si>
    <t>Flat dollar amount</t>
  </si>
  <si>
    <t>Percentage of the total contribution amount</t>
  </si>
  <si>
    <t>Amount per hour worked</t>
  </si>
  <si>
    <t>Formula</t>
  </si>
  <si>
    <t>Percent of earnings</t>
  </si>
  <si>
    <t>Data table (i.e. tax table, insurance type table) that could be based on length of service, age, number of dependents etc.</t>
  </si>
  <si>
    <t>With the calculation of a matching amount</t>
  </si>
  <si>
    <t>Ability to produce audits of employee deductions for the purpose of detecting the absence of a required deduction or the existence of an unauthorized deduction.</t>
  </si>
  <si>
    <t>Ability to determine if a deduction should be applied to a particular payment based on such criteria as earnings type, effective dates, and employee group restrictions.</t>
  </si>
  <si>
    <t>Ability to determine if earnings are sufficient to withhold a deduction.</t>
  </si>
  <si>
    <t>Ability to accumulate totals per employee deduction for the following employee and employer contribution amounts:</t>
  </si>
  <si>
    <t>Current period wage period</t>
  </si>
  <si>
    <t>Month-to-date</t>
  </si>
  <si>
    <t>Quarter-to-date</t>
  </si>
  <si>
    <t>Year-to-date</t>
  </si>
  <si>
    <t>Fiscal-to-date</t>
  </si>
  <si>
    <t>Life-to-date</t>
  </si>
  <si>
    <t>Date range (for the check or pay period date)</t>
  </si>
  <si>
    <t>Ability to calculate a single employer percentage contribution to pension plans.</t>
  </si>
  <si>
    <t>Ability to calculate a multiple employer percentage contribution to pension plans.</t>
  </si>
  <si>
    <t xml:space="preserve">Ability to assign employee retirement contribution rates based on County hire date, or a user-defined retirement plan start date (for hires from other jurisdictions). </t>
  </si>
  <si>
    <t>Ability to set up deductions with different taxability for Income taxes, Social Security and Medicare taxes (for example on deferred comp, section 125 plan earnings)  .</t>
  </si>
  <si>
    <t>Ability to calculate and deduct life insurance, short-term and long-term disability premiums each month for all employees based on gross wages and employee's age.</t>
  </si>
  <si>
    <t>Ability for user defined deductions to have user defined calculation methods</t>
  </si>
  <si>
    <t>Ability to generate automatic G/L journal entry for all deductions each pay period.</t>
  </si>
  <si>
    <t>Ability to auto adjust all deductions at termination</t>
  </si>
  <si>
    <t xml:space="preserve">For employee benefits on leave without pay (LWOP), family leave employees with no pay, and COBRA, ability for system to state which fields are needed to track direct pay agreements, and track direct start, end dates, and changes.  </t>
  </si>
  <si>
    <t xml:space="preserve">Garnishments  </t>
  </si>
  <si>
    <t>Ability to setup varying computational methods for each garnishment type, such as determining an employee' s disposable earnings for each garnishment type (gross minus required withholdings) including accommodations for varying tax filing status'.</t>
  </si>
  <si>
    <t>Ability to enter specific garnishment withholding amounts for an employee for each pay period.</t>
  </si>
  <si>
    <t xml:space="preserve">System supports multiple garnishment types including: </t>
  </si>
  <si>
    <t>Child Support</t>
  </si>
  <si>
    <t>Federal/State Levies</t>
  </si>
  <si>
    <t>Creditor</t>
  </si>
  <si>
    <t>Bankruptcy</t>
  </si>
  <si>
    <t>Other user defined types</t>
  </si>
  <si>
    <t>Multiple garnishment types as defined above applied across multiple states (i.e. Child Support)</t>
  </si>
  <si>
    <t>Ability to record the following information with each garnishment:</t>
  </si>
  <si>
    <t>Name and address of the levying party</t>
  </si>
  <si>
    <t>Case number</t>
  </si>
  <si>
    <t>Garnishment amount</t>
  </si>
  <si>
    <t>Balance</t>
  </si>
  <si>
    <t>Start and end date</t>
  </si>
  <si>
    <t>Ability to flag employee when garnishment balance and interest is paid</t>
  </si>
  <si>
    <t>Ability to generate an individual or combined garnishment check</t>
  </si>
  <si>
    <t>Ability to cancel garnishment check and refund with appropriate workflow</t>
  </si>
  <si>
    <t>Ability to calculate and deduct garnishment admin fee</t>
  </si>
  <si>
    <t>Ability to have garnishment deductions that can be paid out to multiple vendors</t>
  </si>
  <si>
    <t>Ability to calculate withholding of specific amount up to a pre-described amount (balance due/maximum deduction amount).</t>
  </si>
  <si>
    <t>Ability to calculate withholding at a percentage rate of disposable pay up to a pre-described amount (balance due/maximum deduction amount).</t>
  </si>
  <si>
    <t>Ability to establish minimum earnings standards which preempt the deduction from being taken (e.g., 30 X minimum wage exempt from garnishment).</t>
  </si>
  <si>
    <t>Ability to track each garnishment independently (to track multiple garnishments per employee).</t>
  </si>
  <si>
    <t>Ability to properly calculate multiple garnishments for one employee</t>
  </si>
  <si>
    <t>Ability to prioritize garnishments based on State law.</t>
  </si>
  <si>
    <t>Ability to update calculations based on most current federal and state regulations.</t>
  </si>
  <si>
    <t>Ability to calculate court-ordered medical insurance premiums as garnishments when computing disposable income.</t>
  </si>
  <si>
    <t xml:space="preserve">Earnings  </t>
  </si>
  <si>
    <t>Ability to allow an unlimited number of user defined earning types and attributes.</t>
  </si>
  <si>
    <t>Ability to accumulate totals per employee earnings type:</t>
  </si>
  <si>
    <t>Ability to compute, accrue, track, and query all earnings information (MTD, QTD, YTD, FTD, LTD, date range), including but not limited to:</t>
  </si>
  <si>
    <t>Regular Pay</t>
  </si>
  <si>
    <t>Call back pay - employees are guaranteed a minimum number of hours when called back in</t>
  </si>
  <si>
    <t>Crew leader pay - temporary increase</t>
  </si>
  <si>
    <t>Compensation time earned</t>
  </si>
  <si>
    <t>Compensation time paid</t>
  </si>
  <si>
    <t>Earnings type subject to FLSA, retirement, FICA, income tax, or Unemployment Insurance</t>
  </si>
  <si>
    <t>Family death (funeral) leave</t>
  </si>
  <si>
    <t>Football pay - for employees that work the football games, this pay is reimbursed by the university and needs to be tracked separately.</t>
  </si>
  <si>
    <t>Family Leave - no pay, comp taken, personal holiday, sick leave, vacation</t>
  </si>
  <si>
    <t xml:space="preserve">Pay stub visibility of hours previously worked or taken but paid in the current pay period to distinguish from the current pay period earnings </t>
  </si>
  <si>
    <t>Incentive / award paid</t>
  </si>
  <si>
    <t>Jury duty</t>
  </si>
  <si>
    <t>Lump sum paid leave (vacation, comp time hours, holiday paid, personal leave, floating holiday and banked holidays etc.)</t>
  </si>
  <si>
    <t>Military Active Leave</t>
  </si>
  <si>
    <t>Military Training</t>
  </si>
  <si>
    <t>On-call pay</t>
  </si>
  <si>
    <t xml:space="preserve">Paid Leave </t>
  </si>
  <si>
    <t>Unpaid Leave</t>
  </si>
  <si>
    <t>Personal Leave</t>
  </si>
  <si>
    <t>Sick leave</t>
  </si>
  <si>
    <t>Short term disability</t>
  </si>
  <si>
    <t>Step Increase</t>
  </si>
  <si>
    <t>Administrative Leave Paid</t>
  </si>
  <si>
    <t>Termination leave payout (vacation, comp time hours, holiday paid, personal leave, floating holiday and banked holidays etc.)</t>
  </si>
  <si>
    <t>Holidays of all types: holidays worked, family holiday worked, banked holidays, half day holidays, holiday in lieu etc.</t>
  </si>
  <si>
    <t>Temporary Promotion Pay</t>
  </si>
  <si>
    <t>Temporary Assignment Pay</t>
  </si>
  <si>
    <t>Severance Pay</t>
  </si>
  <si>
    <t>Workers Compensation leave status</t>
  </si>
  <si>
    <t>Assignment Differential</t>
  </si>
  <si>
    <t>Shift Differential</t>
  </si>
  <si>
    <t>Night pool premium (a different kind of shift differential)</t>
  </si>
  <si>
    <t>Variable taxing rates and methods (e.g. flat percent or annualized percentage table) for any earnings type on a single paycheck</t>
  </si>
  <si>
    <t>Ability to identify retirement eligible wages from gross wages.</t>
  </si>
  <si>
    <t>Ability to have different base wages for calculating different deductions and earnings (union dues, fringe, etc.)</t>
  </si>
  <si>
    <t>Ability to build salary range tables per job classification.</t>
  </si>
  <si>
    <t>Ability to override the job classification salary range table on a position level.</t>
  </si>
  <si>
    <t>Ability to pay one employee based on multiple positions (additional appointments) with multiple job titles, pay rates, departments, locations, roles, classifications, cost centers, etc., during the same pay cycle without the need for manual journal entries and show cross reference in payroll register and check stub.</t>
  </si>
  <si>
    <t>Ability to split employee pay and benefits across multiple organizations, departments, and cost centers based on a fixed percentage, dollar amount, or worked hours.</t>
  </si>
  <si>
    <t>Ability to calculate regular rate of pay, per FLSA requirements: 
Rate of Pay = ((Total hours X Base Rate) + (additions to pay))/total hours worked. System must also allow multiple rates to be used and any other allowable FLSA calculation methods.</t>
  </si>
  <si>
    <t>Ability to allow the FLSA calculation to include non-worked hours, such as leave pay.</t>
  </si>
  <si>
    <t>Ability to establish and manage a separate care leave bank to which employees can donate, or allow employees to donate leave directly to another employee, and go through an approval workflow.</t>
  </si>
  <si>
    <t>Ability for earnings to be based on quarters of an hour, or other increments (using 4 digits for rounding).</t>
  </si>
  <si>
    <t>Other Earnings</t>
  </si>
  <si>
    <t xml:space="preserve">Ability to change earnings/pay in the past, present, future and hold changes in suspense awaiting release by authorized user/department prior to updating employee record </t>
  </si>
  <si>
    <t>Ability to pay earnings, including but not limited to based on the following calculation types:</t>
  </si>
  <si>
    <t>Flat amount per pay period</t>
  </si>
  <si>
    <t>Percent of salary rate (base pay rate)</t>
  </si>
  <si>
    <t>Hourly rate</t>
  </si>
  <si>
    <t>Bi-weekly salary</t>
  </si>
  <si>
    <t>Monthly salary</t>
  </si>
  <si>
    <t>Annual salary</t>
  </si>
  <si>
    <t>Fixed Amount</t>
  </si>
  <si>
    <t>Ability to accommodate special pay codes/circumstances including but not limited to the following items: call-out pay, standby pay (after hours) payments - Hours worked after business hours per the various rules.</t>
  </si>
  <si>
    <t>Ability to restrict an earnings type to a specified group or groups of employees</t>
  </si>
  <si>
    <t>Ability to compute total hours worked multiplied by rate per hour when less than a standard pay period amount is due to an individual (e.g., salary employee on unpaid leave).</t>
  </si>
  <si>
    <t xml:space="preserve">Ability for departmental request of supplemental pay (e.g., assignment or military pay) with appropriate workflow rules. </t>
  </si>
  <si>
    <t>Ability to calculate and pay additional sources of employee compensation, including but not limited to the following:</t>
  </si>
  <si>
    <t>Allowance (clothing, uniform, etc.)</t>
  </si>
  <si>
    <t>Car Allowance</t>
  </si>
  <si>
    <t>Lump sum payment for unused leave</t>
  </si>
  <si>
    <t>Employee reimbursements under a non-accountable plan</t>
  </si>
  <si>
    <t>Other reimbursements and additions to pay</t>
  </si>
  <si>
    <t>Prior period adjustments</t>
  </si>
  <si>
    <t>Supplemental payments</t>
  </si>
  <si>
    <t>One time payment</t>
  </si>
  <si>
    <t>Ability to incorporate payments outside the payroll module (i.e. AP) to an employee record for tax reporting (i.e. W2's)</t>
  </si>
  <si>
    <t>Retro Pay/Deductions</t>
  </si>
  <si>
    <t>Ability to automatically re-calculate deductions in current period for prior period changes in employees' deductions (insurance premiums, changes to benefits enrollments, union dues, retirement contributions, etc.).</t>
  </si>
  <si>
    <t>Ability to handle pay rule changes without custom programming.</t>
  </si>
  <si>
    <t>Ability to calculate benefits in arrears for new hires</t>
  </si>
  <si>
    <t>Ability to automatically calculate pay or wage adjustments in current period when pay-related information in prior periods is changed - rate, hours, allowances, pay code, etc.  Ability to calculate based on individual or group.</t>
  </si>
  <si>
    <t>Ability to reimburse employees for pre-tax and post-tax deduction overpayments</t>
  </si>
  <si>
    <t>Ability to identify that a payment is retroactive, and the dates associated with it, including the date the retroactive pay occurred.</t>
  </si>
  <si>
    <t>Ability to track all retro active changes to employee records.</t>
  </si>
  <si>
    <t>Ability to track retro active payment and deductions on the payroll journal and employee pay stub.</t>
  </si>
  <si>
    <t>Payroll Processing</t>
  </si>
  <si>
    <t>Ability to forecast/simulate an employee's paycheck based on criteria/employee data entered (i.e. Tax changes etc. W4)</t>
  </si>
  <si>
    <t>Ability to "lock" employees records and time sheets during and after payroll processing to prevent changes while payroll is calculated for the payroll period.</t>
  </si>
  <si>
    <t>Ability to allow future changes to employee records if the start date of change is after the current pay period end date during payroll processing.</t>
  </si>
  <si>
    <t>Ability to make mass pay rate changes including and excluding certain pay types as needed</t>
  </si>
  <si>
    <t xml:space="preserve">Ability to run proposed current and future payroll for projections and validation of payroll results, and report information </t>
  </si>
  <si>
    <t>Ability to perform end of year payroll postings for pay periods that cross two fiscal years.</t>
  </si>
  <si>
    <t>Ability to automate year-end payroll accruals when a pay period crosses a fiscal year.</t>
  </si>
  <si>
    <t>Ability to auto-generate year end accruals and reversals.</t>
  </si>
  <si>
    <t>Direct Deposit</t>
  </si>
  <si>
    <t>Ability to create a file for direct deposit in ACH format for vendors and others as needed.</t>
  </si>
  <si>
    <t>Ability to create a file for direct deposit in ACH format for employees salary payments.</t>
  </si>
  <si>
    <t>Ability to change the format of the bank file when changes are requested from the bank based on authority.</t>
  </si>
  <si>
    <t>Ability to have multiple financial institutions per employee designated for direct deposit.</t>
  </si>
  <si>
    <t>Ability to allow direct deposit as:</t>
  </si>
  <si>
    <t>Full net amount to one financial institution</t>
  </si>
  <si>
    <t>Percentages of the net amount to more than one financial institution/account</t>
  </si>
  <si>
    <t>Fixed amounts to more than one financial institution/account</t>
  </si>
  <si>
    <t>Ability to direct payments to pay cards and create file to upload to pay card provider.</t>
  </si>
  <si>
    <t>Ability to prenote prior to an employee's first pay cycle.</t>
  </si>
  <si>
    <t>Ability to override prenote process.</t>
  </si>
  <si>
    <t>Ability to accept direct deposit changes directly from bank (e.g., for routing information).</t>
  </si>
  <si>
    <t>Ability to email check stubs</t>
  </si>
  <si>
    <t>Check Printing</t>
  </si>
  <si>
    <t>Ability to provide computer-generated payroll checks.</t>
  </si>
  <si>
    <t>Ability to print checks in prescribed sequence that can be changed at any time by users.</t>
  </si>
  <si>
    <t>System must provide flexible processing schedules for the ability to rerun payroll, if needed.</t>
  </si>
  <si>
    <t>Ability to restart the check process for the following:</t>
  </si>
  <si>
    <t>One check</t>
  </si>
  <si>
    <t>Small group of checks</t>
  </si>
  <si>
    <t>Entire check run</t>
  </si>
  <si>
    <t>Ability to automatically advance to next paycheck to continue stub printing.</t>
  </si>
  <si>
    <t>Ability to have special payroll runs at any time (i.e. separately from a normal payroll run or at the same time).</t>
  </si>
  <si>
    <t>Ability to void payroll check or direct deposit and reissue a new check or process a direct deposit for the same payment.</t>
  </si>
  <si>
    <t>Ability to print single payroll checks for employees even if they are working in multiple positions or funded from multiple funding sources.</t>
  </si>
  <si>
    <t>Ability to issue checks outside of the processing cycle.</t>
  </si>
  <si>
    <t xml:space="preserve">Ability of the advice / check stub to be simple to read/understand and have all relevant detailed information regarding the employee, earnings, and deductions, including annual accumulators as defined by user. </t>
  </si>
  <si>
    <t>Ability to print the name of financial institution on direct deposit advice.</t>
  </si>
  <si>
    <t>Ability to support MICR printing</t>
  </si>
  <si>
    <t>Ability to support printing the check signature with proper security of the signature.</t>
  </si>
  <si>
    <t>SPECIAL CHECK PROCESSING</t>
  </si>
  <si>
    <t>Ability to handle the following special payroll processing situations:</t>
  </si>
  <si>
    <t>Reissue a voided check, where there is no adjustment to records, except the check number associated with the payment</t>
  </si>
  <si>
    <t>Paying an additional amount, where certain deductions previously applied are excluded (e.g. health insurance)</t>
  </si>
  <si>
    <t>Off cycle processing of pay check (i.e. department forgot to turn in pay req), where all regular deductions are applied</t>
  </si>
  <si>
    <t>Termination check, where all outstanding accruals are paid with the ability to exclude certain deductions</t>
  </si>
  <si>
    <t>Ability for all special checks (except re-issued checks) should have same behavior for vendor payments/journal entries/check printing/ach as regular payroll checks</t>
  </si>
  <si>
    <t>Payroll Taxes</t>
  </si>
  <si>
    <t>Ability to automatically update tax tables (rates and limits) as required by the state or federal government, including but not limited to the following tax categories:</t>
  </si>
  <si>
    <t>Federal income tax</t>
  </si>
  <si>
    <t>State income tax</t>
  </si>
  <si>
    <t>FICA (OASDI and Medicare)</t>
  </si>
  <si>
    <t>Earned income credit</t>
  </si>
  <si>
    <t>Ability to have default taxes withheld using single with zero exemptions as the default.</t>
  </si>
  <si>
    <t>Ability to allow any legally allowable number of exemptions (marital status and dependents) for each taxing entity.</t>
  </si>
  <si>
    <t>Ability to mark an employee as completely exempt from federal and/or state taxes</t>
  </si>
  <si>
    <t>Ability for employees to withhold an additional user-specified amount for Federal or State taxes.</t>
  </si>
  <si>
    <t>Ability to withhold Federal and State income taxes on the basis of aggregated/supplemental earnings for a pay period.</t>
  </si>
  <si>
    <t>Ability to define different tax rates for different earnings ( i.e. earning1 can be at aggregate rate based on W4 information and Earning2 can be at 3% etc.)</t>
  </si>
  <si>
    <t>Ability to support and deduct multiple pension types and calculations</t>
  </si>
  <si>
    <t>Ability to adjust (withhold or refund) employees Federal, State, County, or City withholding taxes by pay period.</t>
  </si>
  <si>
    <t>Ability to adjust (debit or credit) an employee's Federal, State, County, or City year-to-date taxable gross wage and withholding amount totals.</t>
  </si>
  <si>
    <t>Ability to exclude wages withheld for deductions from Federal, State, County, and City income tax withholdings, as part of the process of defining a deduction.</t>
  </si>
  <si>
    <t>Ability to maintain an employee's OASDI and Medicare contribution total for unlimited prior tax years.</t>
  </si>
  <si>
    <t>Ability to automatically and manually adjust (withhold or refund) OASDI and Medicare by employee in the current pay period, quarterly, monthly, or annually.</t>
  </si>
  <si>
    <t>Ability to adjust (debit or credit) OASDI and Medicare year-to-date totals for employee and employer withholding amounts and employee's gross wages on a quarterly, monthly, or annual basis.</t>
  </si>
  <si>
    <t>Ability to calculate Advanced Earned Income Credit.</t>
  </si>
  <si>
    <t>Void Check Processing</t>
  </si>
  <si>
    <t>Ability for the reversal (void paycheck) process to be automated to reverse all employer/employee records (including voluntary deductions, time and attendance, and PLT accruals).</t>
  </si>
  <si>
    <t>Ability for Payroll Division to initiate process to void a paycheck</t>
  </si>
  <si>
    <t>Ability to have multiple voided checks per pay cycle by employee.</t>
  </si>
  <si>
    <t>Ability to record each replacement check number in the payment history record for the check that is replaced and the replacement number should not overlay the original check number.</t>
  </si>
  <si>
    <t>Ability to locate and view every check record using the replacement check number, employee ID number, or check date as a search key.</t>
  </si>
  <si>
    <t>GL - Journal Entries</t>
  </si>
  <si>
    <t>Ability to automatically post payroll transaction data to the General Ledger after regular payroll and special (off cycle) payrolls</t>
  </si>
  <si>
    <t>Ability to specify posting dates for posting payroll transactions.</t>
  </si>
  <si>
    <t>Ability to post payroll transaction to multiple funds and cost centers based on employee records (for example, organizational assignments, multiple positions).</t>
  </si>
  <si>
    <t>Ability to create GL journal entries which allow for interfund transactions and still balance in total and by fund  (e.g. employees who are paid from several funds, but whose tax withholdings are accumulated in one fund).</t>
  </si>
  <si>
    <t>Ability to create monthly and annual payroll accrual journal entries.</t>
  </si>
  <si>
    <t>Ability to create detail journal entries to allocate labor charges to various cost centers/projects/grants.</t>
  </si>
  <si>
    <t>Ability to select a date for future posting of automated journal entries and manually update this date.</t>
  </si>
  <si>
    <t>Ability to create automated journal entries for fringe benefit cost to multiple cost centers for retirement, workers' comp, or unemployment on a percentage of salary; medical insurance and disability insurance which are based on actual plan cost-table.</t>
  </si>
  <si>
    <t>Payroll Calendars</t>
  </si>
  <si>
    <t>Calendar to support bi-weekly pay periods which typically entail 26 bi-weekly payrolls in a calendar year.  However, 27 pay periods may occasionally occur in a calendar year.</t>
  </si>
  <si>
    <t>Different calendars for determining (minimum = 99):</t>
  </si>
  <si>
    <t>Multiple FLSA periods (e.g. 7, 14, 24 and 28 day periods)</t>
  </si>
  <si>
    <t xml:space="preserve">28 day work period for employees qualifying for law enforcement overtime exemption under FLSA. These employees continue to receive bi-weekly paychecks. Currently first paycheck in 28 day work period defaults to 80 hours. Second paycheck includes adjustments for leave usage and overtime payment    </t>
  </si>
  <si>
    <t>Beginning and ending dates of the pay period</t>
  </si>
  <si>
    <t>Multiple Holidays calendars for different job classes</t>
  </si>
  <si>
    <t xml:space="preserve">User defined hour duration of holidays(e.g. 4, 6, 8, 10 hour holiday) </t>
  </si>
  <si>
    <t>Integration and Interfaces</t>
  </si>
  <si>
    <t>Ability to interface with budget for department, project and fund calculations</t>
  </si>
  <si>
    <t>Payroll system is integrated with the Time &amp; Attendance module to input hours worked</t>
  </si>
  <si>
    <t>Ability to provide interfaces with federal and state tax deposit software.</t>
  </si>
  <si>
    <t>Ability to interface with bank for positive pay, including pre-note functionality</t>
  </si>
  <si>
    <t>Ability to interface with Accounts Payable for paying vendors (e.g., third party remittances), eliminating/minimizing need for reconciliations</t>
  </si>
  <si>
    <t>Ability to interface with benefit providers and deferred compensation providers [.e. retirement plan (401, 457 plan providers), health providers (medical, dental, vision), voluntary benefit providers (life insurance, flexible spending, pre-paid tuition, etc.)]</t>
  </si>
  <si>
    <t>Ability to interface with payroll check print program</t>
  </si>
  <si>
    <t>Ability to integrate with projects and grants for tracking labor</t>
  </si>
  <si>
    <t xml:space="preserve">Reporting     </t>
  </si>
  <si>
    <t>Ability to have user designed standard and ad hoc reporting, including detailed exception reporting (e.g., for auditing), which include but are not limited to the following:</t>
  </si>
  <si>
    <t>Ability to produce an employee listing which has the employee number, name, hire date, current rate of pay, position name, department, years of service.</t>
  </si>
  <si>
    <t>Ability to report/inquire on all employees for a particular deduction or earning code.</t>
  </si>
  <si>
    <t>Ability to produce a summary report for the current payroll which includes a total of each deduction and each type of earning.</t>
  </si>
  <si>
    <t>Ability to report on calculated compensated absences showing ending balances in hours and calculated pay.</t>
  </si>
  <si>
    <t>Ability to view mid-period earnings calculations for termination pay.</t>
  </si>
  <si>
    <t>Ability to view and download all employee data stored in database.</t>
  </si>
  <si>
    <t>Ability to view a Payroll Register in user-defined order, (i.e. showing gross pay, payroll fund, all system-calculated taxes and deductions, net pay, and check number).</t>
  </si>
  <si>
    <t>Ability to provide reports (paper and inquiry) immediately after payroll has run (e.g., Payroll Register, Exception Reports, Journal Entries)</t>
  </si>
  <si>
    <t>List of gross wages in excess of user specified amounts</t>
  </si>
  <si>
    <t>Ability to print/report/identify, prior to issuance of first pay check, weekly lists of all employees engaged who do not have direct deposit instructions.</t>
  </si>
  <si>
    <t>Produce a report of audit trail changes made to employees records and identify who made the changes (e.g., for recalculating payroll).</t>
  </si>
  <si>
    <t>Ability to produce a report showing benefits participation by benefit, carrier and, coverage level.</t>
  </si>
  <si>
    <t>Ability to create Payroll Projection Reports, forecasting payroll amounts by department, fund, etc., through year-end.  Compares to budgeted amounts.</t>
  </si>
  <si>
    <t>Ability to report on retroactive pay detail, by pay period</t>
  </si>
  <si>
    <t>Ability to report/inquire on all hours and type of hours worked by all types of employees including their labor distribution accounts.</t>
  </si>
  <si>
    <t>Ability to track total compensation by employee by time period</t>
  </si>
  <si>
    <t>Ability to track all pay and type of pay earned by all types of employees.</t>
  </si>
  <si>
    <t>Ability to report/inquire on employee and employer deductions as well as the employee earnings for a specified date range.</t>
  </si>
  <si>
    <t>Ability to assign security by department, groups or any other user defined category to each and all reports.</t>
  </si>
  <si>
    <t>Ability to produce all of the wage and tax reports required to comply with Federal and State laws, rules and regulations, including the following:</t>
  </si>
  <si>
    <t>Internal Revenue Service (for income tax) and Social Security Administration. Quarterly(941) W2's</t>
  </si>
  <si>
    <t xml:space="preserve">State Tax reports (state taxable wages and withholdings, </t>
  </si>
  <si>
    <t>State Department of Labor for Unemployment Insurance/Workers Compensation Payroll Audits</t>
  </si>
  <si>
    <t>Bureau of Census - government payroll reports</t>
  </si>
  <si>
    <t>W-2s &amp; 1099s</t>
  </si>
  <si>
    <t>Ability to generate a transmittable electronic file for W-2s &amp; 1099s.</t>
  </si>
  <si>
    <t>Ability to post year-end Forms (W-2) for each person employed during the tax year, viewable through an employee self service module.</t>
  </si>
  <si>
    <t>Ability to maintain the information required to produce W-2's.</t>
  </si>
  <si>
    <t>Ability to maintain the information required to produce W-2Cs.</t>
  </si>
  <si>
    <t>Ability to produce duplicate W-2 and W-2C forms to replace lost or misplaced forms.</t>
  </si>
  <si>
    <t>Ability to produce early Forms W-2, forms W-2C, and duplicates on a demand basis.</t>
  </si>
  <si>
    <t>Ability for employees to download W-2 information into tax software</t>
  </si>
  <si>
    <t>Ability to generate 1099s and 1099Rs for wages paid after death of employee.</t>
  </si>
  <si>
    <t>Ability to generate and transmit/store electronic files for 1094 and 1095 forms.</t>
  </si>
  <si>
    <t xml:space="preserve">Overtime Pay (straight 1.0, 1.5, 2.0, 2.5) </t>
  </si>
  <si>
    <t>Project/Grant Set-Up</t>
  </si>
  <si>
    <t>Ability to create user-maintained master files for:</t>
  </si>
  <si>
    <t>Jobs / Activities</t>
  </si>
  <si>
    <t>Projects</t>
  </si>
  <si>
    <t>Sub-Projects</t>
  </si>
  <si>
    <t>Grants</t>
  </si>
  <si>
    <t>Ability to create project/grant master file that allows for tracking and reporting, including but are not limited to the following:</t>
  </si>
  <si>
    <t>Status:  fully funded, partially funded, non-funded</t>
  </si>
  <si>
    <t>Key dates (Approval date, start date, end date, extension date, date of last draw, final performance report)</t>
  </si>
  <si>
    <t>Commission Order # and date</t>
  </si>
  <si>
    <t>Funding source(s)/grantors (e.g., who is providing funding for the grant, project, subproject, activities/task) including contact information</t>
  </si>
  <si>
    <t>Granting agency number</t>
  </si>
  <si>
    <t>Funding source type (I.e. cash, in-kind)</t>
  </si>
  <si>
    <t>Sub-grantee</t>
  </si>
  <si>
    <t xml:space="preserve">Catalog of Federal Domestic Assistance (CFDA), if applicable </t>
  </si>
  <si>
    <t>Contractor(s) name associated with grants and projects e.g., who is performing the tasks for the grant, project, subproject, activities/task)</t>
  </si>
  <si>
    <t>Detail on contractor (name, contact, address, certifications, Fed ID number, EEO)</t>
  </si>
  <si>
    <t>Payments and balance available</t>
  </si>
  <si>
    <t>Total project/grant budget amount</t>
  </si>
  <si>
    <t>Subproject</t>
  </si>
  <si>
    <t>Activity/Task</t>
  </si>
  <si>
    <t>Objective</t>
  </si>
  <si>
    <t>Grant or project manager assigned with contact information from the Payroll / Personnel module for validation.</t>
  </si>
  <si>
    <t>Project/grant type</t>
  </si>
  <si>
    <t>Project milestone and phase start and end dates (planned and actual)</t>
  </si>
  <si>
    <t>Retainage requirements, with the ability to adjust and track history</t>
  </si>
  <si>
    <t>Penalties</t>
  </si>
  <si>
    <t>Percentage complete (based on dollar amount, units, date, or milestones)</t>
  </si>
  <si>
    <t>Indicator of whether or not there is Grant matching</t>
  </si>
  <si>
    <t>Scope, including changes and approvals of those changes</t>
  </si>
  <si>
    <t>Minority requirements</t>
  </si>
  <si>
    <t>Prevailing wage requirements</t>
  </si>
  <si>
    <t>Ability to set-up and manage the following types of grants:</t>
  </si>
  <si>
    <t>In-Kind Contribution</t>
  </si>
  <si>
    <t>In-Kind Match</t>
  </si>
  <si>
    <t>Federal</t>
  </si>
  <si>
    <t>State</t>
  </si>
  <si>
    <t>Foundation</t>
  </si>
  <si>
    <t>Local</t>
  </si>
  <si>
    <t>Other user defined grant types</t>
  </si>
  <si>
    <t>Ability to track and reconcile expenses incurred for in-kind grants.</t>
  </si>
  <si>
    <t>Ability to associate projects and sub-projects with grants, with the ability to link multiple grants to a project and multiple projects to a grant.</t>
  </si>
  <si>
    <t>Ability to associate a new project to an existing asset in the fixed assets module</t>
  </si>
  <si>
    <t>Ability to designate whether or not projects are to be capitalized.</t>
  </si>
  <si>
    <t>Ability to have multi-level project/grant roll up.</t>
  </si>
  <si>
    <t>Ability to automatically create project numbers with user-defined segments (e.g. first 2 digits are the year, next digit is the function, next is the project/grant designation, next is the sequential number, etc.).</t>
  </si>
  <si>
    <t>Ability to support different project numbering schema by department, including user-defined numbers, with duplicate checking.</t>
  </si>
  <si>
    <t>Ability to attach and drill down to budget approval documents.</t>
  </si>
  <si>
    <t>Ability to create project/grant cycles that are different than the fiscal year.</t>
  </si>
  <si>
    <t>Ability to set grant-specific criteria in the system and create a checklist to ensure all requirements are met.</t>
  </si>
  <si>
    <t>Pre-Award Grant Activities</t>
  </si>
  <si>
    <t>Ability to track grant applications status (e.g., in progress, submitted) and next steps (e.g., due dates).</t>
  </si>
  <si>
    <t>Ability to automate the process for requesting and establishing a new grant via a highly configurable multi-step approval process workflow, and be able to view the status of the workflow.</t>
  </si>
  <si>
    <t>Workflow can be configured to be dependent upon grant attributes (e.g. grantor, grant type, dollar amount, user-flagged).</t>
  </si>
  <si>
    <t>Ability to accept grant applications with supporting documentation online.</t>
  </si>
  <si>
    <t>Project/Grant Budgeting</t>
  </si>
  <si>
    <t>Ability to designate/plan funds as multi-year or annually</t>
  </si>
  <si>
    <t>Ability to automatically carry over project balances as well as project set-up information between fiscal years, unless flagged as closed.</t>
  </si>
  <si>
    <t>Ability to notify designated staff (by grant/project) a defined number of days prior to expiration.</t>
  </si>
  <si>
    <t>Ability to create a planned budget based on project scope</t>
  </si>
  <si>
    <t>Ability to integrate project cost planning with budget planning module</t>
  </si>
  <si>
    <t>Ability to enter and maintain time or phase-based budgets for a project, including multi-year projects.</t>
  </si>
  <si>
    <t>Ability to forecast hours/fees required to complete the project based on remaining activities from project budget.</t>
  </si>
  <si>
    <t xml:space="preserve">Ability to budget for a grant before the grant has been approved. </t>
  </si>
  <si>
    <t>Ability to support entry of project/grant cost estimates prior to approval of the budget.</t>
  </si>
  <si>
    <t>Ability to provide drill down capabilities on budgets, cost estimates, actuals.</t>
  </si>
  <si>
    <t>Project/Grant Activity</t>
  </si>
  <si>
    <t>Ability to associate a project/grant number with a financial transaction even after the transaction has posted with appropriate security, workflow and audit trail.</t>
  </si>
  <si>
    <t>Ability to include attached documents in workflows for projects and grants.</t>
  </si>
  <si>
    <t>Ability to record labor time, machine usage, services/subcontract costs, and material usage data for individual grants.</t>
  </si>
  <si>
    <t>Ability to link grant set-up to GL accounts when posting transactions</t>
  </si>
  <si>
    <t>Ability to designate funds as restricted (e.g., solicitations, donations and contributions)</t>
  </si>
  <si>
    <t>Ability to have an audit trail (accountability) of correspondences/updates documentation to project managers generated in the system</t>
  </si>
  <si>
    <t>Project/Grant Costing</t>
  </si>
  <si>
    <t>Ability to set-up cost allocation plans on projects and grants</t>
  </si>
  <si>
    <t xml:space="preserve">Ability for the project/grant accounting module to allow for journal entry of costs </t>
  </si>
  <si>
    <t>Ability to split any transaction by percent or flat amount (e.g., labor, inventory, equipment use, square footage, etc.) to one or more projects/grants.</t>
  </si>
  <si>
    <t>Ability to automatically allocate employee salary and benefit costs to grants based on hours worked or user/grant defined percentages.</t>
  </si>
  <si>
    <t>Ability to define specific employee benefit types that can be allocated to each project/grant.</t>
  </si>
  <si>
    <t>Ability to display unencumbered balance and unexpended balance for each project/grant.</t>
  </si>
  <si>
    <t>Ability for automatic notification of cost overruns based on percentage or dollar amount, with the ability to configure by each project/grant.</t>
  </si>
  <si>
    <t>Ability for auto warning/notification when budget surpasses a defined percentage or dollar amount</t>
  </si>
  <si>
    <t>Ability to recognize project expenditures and revenues on an accrual basis (when the work is performed) rather than when the invoice is received or when payroll is processed.  This provides the ability to maintain an accrual basis of accounting and identify potential budget concerns on a timely basis.</t>
  </si>
  <si>
    <t xml:space="preserve">System can calculate and provide reports for indirect rates for staff and overhead. </t>
  </si>
  <si>
    <t>Ability to change an allocation formula without affecting prior allocations.</t>
  </si>
  <si>
    <t>Grant Tracking</t>
  </si>
  <si>
    <t>Ability to generate a notification based on effective/expiration dates for fixed term appointments/grant funded positions.</t>
  </si>
  <si>
    <t xml:space="preserve">Ability to generate an asset for grant funded projects. </t>
  </si>
  <si>
    <t>Ability to notify designated staff (by grant/project) a defined number of days prior to deadline for grant reporting submission.</t>
  </si>
  <si>
    <t>Ability to electronically notify in advance of upcoming key grant completion dates.</t>
  </si>
  <si>
    <t>Ability to electronically notify in advance of upcoming grant spending deadlines including final close out.</t>
  </si>
  <si>
    <t>Ability to track and report on non-financial performance measures against a grant/project or sub-activity within a grant project.</t>
  </si>
  <si>
    <t>Ability to accumulate and report on project/grant personnel costs by person by day.</t>
  </si>
  <si>
    <t>Ability to report on project/grant budget to actual status</t>
  </si>
  <si>
    <t>Ability to establish system wide grant rules that may disallow the charging of expenditures to grants that have a closed or inactive status.</t>
  </si>
  <si>
    <t>Ability to specify expenses that cannot be charged to a specific grant or group of grants (unallowable costs)</t>
  </si>
  <si>
    <t>Ability to accumulate and report on project/grant equipment costs by establishing equipment rate schedules (this is a non-cash transaction--just an allocation to the proper project/grant coding).</t>
  </si>
  <si>
    <t>Ability to track grant activity costs, until the new grant is awarded i.e. pre-award activities</t>
  </si>
  <si>
    <t>Ability to set-up grant matching from multiple funds</t>
  </si>
  <si>
    <t>Ability for authorized users to reclassify the grant coding/reference number after transactions are posted  with detailed audit trail that is reportable.</t>
  </si>
  <si>
    <t>Grant Reimbursements</t>
  </si>
  <si>
    <t>Ability to create a bill/receivable for grant activity billed to funder based upon a user defined set of accumulated grant expenditures.</t>
  </si>
  <si>
    <t>Ability to configure a grant reimbursement request workflow.</t>
  </si>
  <si>
    <t>System alerts the project/grant manager in advance if spending is nearing the allowable reimbursable amount  particularly as it relates to accumulating salary &amp; benefits costs</t>
  </si>
  <si>
    <t>A system that can track reimbursement by project/grants, especially when there are multiple grants for a single project (e.g., vehicle) or multiple projects funded by a single grant</t>
  </si>
  <si>
    <t>Ability to track expenditures related to closed or inactive grants as non-reimbursable.</t>
  </si>
  <si>
    <t>Project/Grant Close</t>
  </si>
  <si>
    <t>Ability to inactivate a grant/project.</t>
  </si>
  <si>
    <t>Prior to closing a grant or project, have the ability to check for open or pending items (i.e. if the grant or project is identified on an open encumbrance, un-related project, un-related grant, unpaid payment document, fixed asset, etc.), prompt the user about whether or not this project or grant should be closed.</t>
  </si>
  <si>
    <t>System transfers construction-in-progress accounts to fixed asset accounts at project close or completion.</t>
  </si>
  <si>
    <t>System allows creation of an asset before project close</t>
  </si>
  <si>
    <t>Ability for one project to be converted into multiple assets</t>
  </si>
  <si>
    <t>Ability to hold a grant open after the grant term – to accumulate grant costs &amp; accommodate end of grant corrections and reclassifications.</t>
  </si>
  <si>
    <t>Ability to associate a grant / project number with the transaction, for all source transactions (including: requisitions, purchase orders, vouchers, invoices, contracts, cash receipts, general ledger transactions) to or from other modules within the system using the proper chart of account codes</t>
  </si>
  <si>
    <t>Ability to attach images / electronic documents to the project or grant record in the master file.</t>
  </si>
  <si>
    <t xml:space="preserve">Ability to provide access to citizens to query the amount spent on specific projects/events. </t>
  </si>
  <si>
    <t>Ability to interface with a Time &amp; Attendance module and software to link hours worked for projects and grants.</t>
  </si>
  <si>
    <t>Ability to provide life cycle tracking (budget and actual) for each project from financial inception to completion across multiple years and funding sources.</t>
  </si>
  <si>
    <t>Ability to have an automatic system notification that payments are in process (AP).</t>
  </si>
  <si>
    <t>Ability to interface with State and Federal grant reporting.</t>
  </si>
  <si>
    <t>System provides a dashboard to track real-time status of project/grant activity with graphical representation of information through charts.</t>
  </si>
  <si>
    <t>Ability to report on a multi-year grant and view information covering all years of the grant at a summary level and broken down by each year</t>
  </si>
  <si>
    <t xml:space="preserve">System provides reports for salary, interdepartmental, and other expenses and compares this information to budgets for grants, based on grant year. </t>
  </si>
  <si>
    <t>Ability to run a report on grant status based on key words in a narrative.</t>
  </si>
  <si>
    <t>Ability to interface with the Fixed Asset module to generate reports on assets related to grants</t>
  </si>
  <si>
    <t>Ability to create reports in compliance with Single Audit Act.  Indicates Federal and pass-through projects.  Tracks EEOC and Davis/Bacon information for contractors, etc. including tracking revenue by CFDA number.</t>
  </si>
  <si>
    <t>Ability to provide all requirements as defined by the various federal granting agencies.</t>
  </si>
  <si>
    <t>Ability to generate analyses for (including but not limited to) variances and percent completion.</t>
  </si>
  <si>
    <t>Ability to prepare projects in progress reporting, including fiscal performance.</t>
  </si>
  <si>
    <t>Allow user-specified grouping of individual projects for summary reporting purposes (e.g. multiple projects associated with widening the same street over a number of years).</t>
  </si>
  <si>
    <t>System provides project and grant status reports for project and grant managers to track status and progress</t>
  </si>
  <si>
    <t>Projects can be identified as and reports broken out by: (could be more than one)</t>
  </si>
  <si>
    <t>Capital projects</t>
  </si>
  <si>
    <t>Operating projects</t>
  </si>
  <si>
    <t>Special projects</t>
  </si>
  <si>
    <t>Special District Projects</t>
  </si>
  <si>
    <t>Maintenance projects</t>
  </si>
  <si>
    <t>Bond project</t>
  </si>
  <si>
    <t>Other user defined project types</t>
  </si>
  <si>
    <t>Ability to query projects by one or multiple of the below criteria:</t>
  </si>
  <si>
    <t xml:space="preserve">Budget </t>
  </si>
  <si>
    <t xml:space="preserve">Schedule (5-Year, 10-Year, 20-Year) </t>
  </si>
  <si>
    <t>Status (open, closed, inactive, etc.)</t>
  </si>
  <si>
    <t xml:space="preserve">Type </t>
  </si>
  <si>
    <t>Funding source(s)</t>
  </si>
  <si>
    <t>Other user defined fields</t>
  </si>
  <si>
    <t>Objective: To efficiently administer and comply with all project and grant obligations, track all project and grant activities, and support all required reporting.</t>
  </si>
  <si>
    <t>Objective: To provide systematic coordination of procurement activities.</t>
  </si>
  <si>
    <t>All purchasing related applications provide direct interface/integrate with all related financial modules, including third party software such as  NIGP Codes, as applicable</t>
  </si>
  <si>
    <t>Ability to support automatic entry into other modules, such as contract management, accounts payables and fixed assets.  Document history and real-time retrieval online, linking requisitions to purchase orders, invoices and checks.</t>
  </si>
  <si>
    <t>System allows each department to initiate the procurement process through requisition entry into the financial system.</t>
  </si>
  <si>
    <t>Ability to drill down to all supporting documents included in and related to the procurement transaction (from requisition to invoice/payment issuance).</t>
  </si>
  <si>
    <t>Ability to electronically generate and maintain annual, blanket, and standard purchase orders transactions using an online requisitioning system for all procurements.</t>
  </si>
  <si>
    <t>Ability to look up the real-time status of procurements including requisitions and purchase orders.</t>
  </si>
  <si>
    <t>Ability to retrieve existing data from one process to another without re-keying (i.e. vendor  number entry to automatically populate requisition data such as vendor name, address and remittance type; Department shipping location, etc.).</t>
  </si>
  <si>
    <t>Ability to default the shipping address (with multiple locations) on purchase orders based on the user that is requesting the goods / services.</t>
  </si>
  <si>
    <t>Ability to scan/attach documents (e.g., specifications, back-up documentation, invoices, packing slips, warrants, etc.) to requisitions, purchase orders and payment vouchers.</t>
  </si>
  <si>
    <t>Ability to automatically generate recurring payables/purchase orders for frequently ordered merchandise, i.e. recurring expenditures or progress payments on contracts/lease agreements.</t>
  </si>
  <si>
    <t>Ability to validate the following information upon data entry to ensure data integrity and internal control, such as:</t>
  </si>
  <si>
    <t>General Ledger Account Code</t>
  </si>
  <si>
    <t>Requisition number</t>
  </si>
  <si>
    <t xml:space="preserve">Ability to view available budget at entry and provide either a notification or stop further processing based on system configuration and user authority. </t>
  </si>
  <si>
    <t>Ability to generate customized notification e-mails for automated distribution throughout workflows (internal and external customers/vendors)</t>
  </si>
  <si>
    <t>Ability to process direct payments (items that do not require a purchase order, i.e. - utility bills, employee reimbursements, payments to other government entities, etc.).</t>
  </si>
  <si>
    <t>Ability to cross-reference a direct payment request with vendor master file and PO file to obtain a list of existing POs for that vendor.</t>
  </si>
  <si>
    <t>System provides a wizard to guide staff through the procurement process</t>
  </si>
  <si>
    <t>Vendor File and History</t>
  </si>
  <si>
    <t>Ability to restrict addition of a vendor unless a the vendor profile/application is complete with all required and applicable information including automated W-9 verification and insurance (as required) documentation.</t>
  </si>
  <si>
    <t>Ability to place a vendor "on hold", restricting payments or PO's from being issued.</t>
  </si>
  <si>
    <t>Ability to allow authorized users to override either user-specified or system-generated vendors and prices.</t>
  </si>
  <si>
    <t>Ability to search on partial name information and then select from a list of the closest matches.</t>
  </si>
  <si>
    <t>Ability to have a single vendor file accessed from the Accounts Payable and Purchasing modules (including 1099 and W-9 information).</t>
  </si>
  <si>
    <t>Ability to change 1099 status without losing prior history</t>
  </si>
  <si>
    <t>Ability to have a free text area where comments about a vendor may be attached to the vendor file record.</t>
  </si>
  <si>
    <t>Ability to allow for multi-site delivery addresses.</t>
  </si>
  <si>
    <t>Ability to allow both "order from" and "remit to" vendor address with option of electronic remittance.</t>
  </si>
  <si>
    <t>Ability to associate multiple vendors’ remit addresses with a single umbrella vendor entry (parent/child relationship).</t>
  </si>
  <si>
    <t>Ability to enter vendor number or name and have the system complete address, delivery, terms, etc. information from the vendor master file.</t>
  </si>
  <si>
    <t>Ability to track by vendor purchases by user defined start and end date or time periods.</t>
  </si>
  <si>
    <t>Ability to identify vendors who do not meet government or state regulations (i.e. Debarment, OSHA, EEO).</t>
  </si>
  <si>
    <t xml:space="preserve">Ability to change purchase order information if an error has been made prior to printing of the purchase order.  </t>
  </si>
  <si>
    <t xml:space="preserve">Ability to designate certain vendor types as one-time that are able to be inactivated  or  cleared (non-reportable or sensitive data)  from  the system by AP at any time (e.g., witnesses, jurors, refunds on personal property, based upon security and records retention policies).  These vendors do not require a W-9. </t>
  </si>
  <si>
    <t>Ability to track the following vendor information:</t>
  </si>
  <si>
    <t>Ownership Status (MBE, WBE, DBE, Small Business, Local Preference, etc.)</t>
  </si>
  <si>
    <t>Tax Status (exempt or non-exempt)</t>
  </si>
  <si>
    <t>Ownership Type (Sole Proprietor Non-profit, Corp, Partnership, etc.)</t>
  </si>
  <si>
    <t>Open Purchase Order Number and Amounts</t>
  </si>
  <si>
    <t>Open Invoice Numbers and Amounts</t>
  </si>
  <si>
    <t>Tax ID Number</t>
  </si>
  <si>
    <t>Vendor License(s) held, date(s) of expiration, and supporting documentation</t>
  </si>
  <si>
    <t>Terms Code (Payment i.e. 2%-net 10 net 30 days and Shipment, FOB-Destination)</t>
  </si>
  <si>
    <t>Purchase History File (dates, quantity, products, purchase order numbers, vendor payments, trade-ins and discounts) for Current and Prior year(s)</t>
  </si>
  <si>
    <t>1099 Code</t>
  </si>
  <si>
    <t>Ability to show the total purchases by user defined time periods (start/end dates) and drill down to requisitions and PO with all supporting documents attachments.</t>
  </si>
  <si>
    <t xml:space="preserve">Ability to generate an internal notification if a vendor changes its Tax ID through the portal. </t>
  </si>
  <si>
    <t>Ability to classify vendors as confidential per business rules</t>
  </si>
  <si>
    <t>Ability to detect and prevent duplicate vendor files i.e. similar names, same Tax ID, same address, etc..)</t>
  </si>
  <si>
    <t>Ability to prevent vendor maintenance from affecting the vendor information on historical transactions.  This can be overridden with the proper security access</t>
  </si>
  <si>
    <t>Ability to track acceptable payment type in the vendor file (e.g. p-card, e-payables, CPS, etc.)</t>
  </si>
  <si>
    <t xml:space="preserve">Requisition Processing </t>
  </si>
  <si>
    <t>Ability to enable or disable requisitions by department</t>
  </si>
  <si>
    <t>Ability to support the use of  business rules such as for requisition types, dollar threshold limitations; informal bids and formal competitive process; categorize Low Value Assets vs. Fixed Assets.</t>
  </si>
  <si>
    <t>Ability to set different workflow levels for approval by department</t>
  </si>
  <si>
    <t>Ability to classify the purchase type (i.e. Goods &amp; Trade Services, IT Equipment, Maintenance/MOU Agreements, Professional Services, Construction, Leases, Real Estate transactions and etc.) Please identify any limitations in the comments field.</t>
  </si>
  <si>
    <t>Regular/Standard Purchase Order</t>
  </si>
  <si>
    <t>Blanket Purchase Order (encumbered or non-encumbered)</t>
  </si>
  <si>
    <t>Confirming Purchasing Order</t>
  </si>
  <si>
    <t>Ability to default, with security override, the related Asset number if the requisition is tied to a contract or project that is also tied to an asset (i.e., Project A is for construction of building 123 - all requisitions referencing Project A should automatically be tied to the building asset.</t>
  </si>
  <si>
    <t>Ability to link a fixed asset to an existing trackable asset (capital, buildings, furniture, equipment, etc.) with user defined thresholds.</t>
  </si>
  <si>
    <t>Ability to save and place on hold an incomplete requisition.</t>
  </si>
  <si>
    <t>Ability to require sole source transactions to include justification documentation, either attached or in comments.</t>
  </si>
  <si>
    <t>Ability to require requisitioners to attach quote(s) to requisitions based upon business rules.</t>
  </si>
  <si>
    <t>Ability to group and report on requisitioned items by vendor or commodity code for volume purchase purposes.</t>
  </si>
  <si>
    <t>Ability to validate proposed vendor on the requisition against existing  vendor file.</t>
  </si>
  <si>
    <t>Ability to create a requisition without a pre-existing vendor</t>
  </si>
  <si>
    <t>Ability to automatically default to information for a user's department.</t>
  </si>
  <si>
    <t>Ability to default fiscal year for each requisition, but allow users to modify if desired</t>
  </si>
  <si>
    <t>Ability to enter default and customized comments on purchase orders and requisitions with full text editing features (e.g. indent, bold, paragraph, etc.).</t>
  </si>
  <si>
    <t>Ability to support both centralized and decentralized entry of requisition and purchase orders .</t>
  </si>
  <si>
    <t>Ability to maintain history on all requisitioner transactions and view requisitions by initiator.</t>
  </si>
  <si>
    <t>Ability to perform the following tasks or include the following information in the requisition and purchase order process:</t>
  </si>
  <si>
    <t>Quantity, price and description</t>
  </si>
  <si>
    <t>Initiator</t>
  </si>
  <si>
    <t>Calculate and extend price, including discount terms</t>
  </si>
  <si>
    <t xml:space="preserve">Calculate Sales Tax based on systematically maintained sales/use tax rates </t>
  </si>
  <si>
    <t>Retrieve vendor information automatically</t>
  </si>
  <si>
    <t>Multiple budgetary accounts</t>
  </si>
  <si>
    <t>Departmental contact, address, and phone number</t>
  </si>
  <si>
    <t>Shipping instructions / freight terms (FOB)</t>
  </si>
  <si>
    <t xml:space="preserve">Identify various funding sources for different procurement requirements including federal and state grants funds </t>
  </si>
  <si>
    <t xml:space="preserve">Ability to email purchase orders, with all associated/attached documents included. </t>
  </si>
  <si>
    <t>Ability to automatically transfer data codes, text and requisition information from requisitions to PO.</t>
  </si>
  <si>
    <t>Ability to view/change an unapproved requisition by requisitioner or as authorized by Purchasing.</t>
  </si>
  <si>
    <t>System can select a default ship-to address based on requesting department (with authorized user override capability).</t>
  </si>
  <si>
    <t>Ability to inquire on historical POs and convert them into a new requisition.</t>
  </si>
  <si>
    <t>Ability to automatically pre-encumber funds upon entry of the requisition.</t>
  </si>
  <si>
    <t>Ability to reverse the pre-encumbered funds upon cancellation of the requisition.</t>
  </si>
  <si>
    <t>Ability to automatically release pre-encumbrances based on user-determined criteria at year-end.</t>
  </si>
  <si>
    <t>Ability to liquidate related pre-encumbrance balances and establish encumbrances, upon approval/award of a purchase order.</t>
  </si>
  <si>
    <t>Ability to have the option to use a user defined commodity codes or a NIGP (National Institute of Governmental Purchasing) codes</t>
  </si>
  <si>
    <t>Ability to assign requisitions to a user automatically based on commodity code or requesting department, with an override ability.</t>
  </si>
  <si>
    <t>Ability to search for the appropriate commodity code related to the good / service being requested on a per line item basis, when creating a requisition and/or purchase order.</t>
  </si>
  <si>
    <t>Ability to import standard NIGP codes based upon periodic updates by an outside agency</t>
  </si>
  <si>
    <t>Ability to provide the use of commodity codes, project and grant information to the various tracking applications.</t>
  </si>
  <si>
    <t>Encumbrance / Purchase Order Processing</t>
  </si>
  <si>
    <t>Ability to see requisitions from the purchase order screen</t>
  </si>
  <si>
    <t>Ability to automatically or individually roll encumbrances forward to subsequent  year(s) and be able to identify encumbrances by budget year.</t>
  </si>
  <si>
    <t xml:space="preserve">Ability for system to do a check when a PO is cancelled to verify if the unencumbered funds were rolled over from the previous year or if they are budgeted for in the current year. </t>
  </si>
  <si>
    <t>Ability to increase or decrease the amount of an encumbrance (within the budget approval workflow process).</t>
  </si>
  <si>
    <t>Ability to maintain an audit trail of all purchase order changes.</t>
  </si>
  <si>
    <t>Ability to automatically encumber funds in the financial system when purchase order gets final approval.</t>
  </si>
  <si>
    <t>Ability to liquidate the outstanding balance of an encumbrance when the related payment is a final payment or the PO is cancelled/terminated with the ability to track current and prior year purchase order liquidations separately.</t>
  </si>
  <si>
    <t>Ability to prohibit when an authorized payment is greater than the outstanding encumbrance balance and require follow-up actions.</t>
  </si>
  <si>
    <t>Ability to allocate purchase order line items to multiple General Ledger accounts (e.g., departments and  project codes).</t>
  </si>
  <si>
    <t>Ability to handle multiple partial receipts of goods/services against specific purchase orders.</t>
  </si>
  <si>
    <t>Ability to prohibit duplicate purchase order, request for quote, and contract numbers.</t>
  </si>
  <si>
    <t>System supports multi-year/roll over PO's.</t>
  </si>
  <si>
    <t>Ability to allocate shipping charges to the Purchase Order lines, as required.</t>
  </si>
  <si>
    <t>Ability to reference contract number on purchase order.</t>
  </si>
  <si>
    <t>Ability to view an open purchase order file (with user-defined criteria) which includes summaries of open purchase order amounts and encumbrances.</t>
  </si>
  <si>
    <t xml:space="preserve">Ability to change purchase requisitions/purchase orders and have those changes be reflected in the appropriate encumbrances, even after the fiscal period that the PO relates to has been closed. (Authorized users only) </t>
  </si>
  <si>
    <t>Ability to assign a purchase order number, when no requisition exists, for authorized users.</t>
  </si>
  <si>
    <t xml:space="preserve">Ability to suspend further processing if the budget is exceeded when entering a requisition. </t>
  </si>
  <si>
    <t>Ability to inform requesting department of any variances from requisition to purchase order and purchase order to payment.</t>
  </si>
  <si>
    <t>Ability to automatically close a purchase order and release the encumbrance after all purchase order line items are either canceled or received and paid (When flagged to do so).</t>
  </si>
  <si>
    <t>Ability to set a maximum amount that one vendor can get paid within a given time period (e.g. no more than $6,000 in 90 days) and notify users that the bid process must be used after this point and restrict further purchases. There must be the ability to exclude certain purchase types or vendors (e.g. Utility bills) from this requirement.</t>
  </si>
  <si>
    <t>Ability for check cancellation to provide the option of restoring funds back to the appropriate account code/encumbrance</t>
  </si>
  <si>
    <t>Ability to enter comments and/or special instructions on  purchase orders including canned statements and messages.</t>
  </si>
  <si>
    <t>Ability to specify comments that are for internal use only.</t>
  </si>
  <si>
    <t>Ability to copy purchase orders from the current or prior years.</t>
  </si>
  <si>
    <t>Ability to enter purchase requisitions and purchase order change orders, and update encumbrances as appropriate.</t>
  </si>
  <si>
    <t xml:space="preserve">Ability to segregate responsibilities for 3-way (or 2-way) matching functions based on user permissions. </t>
  </si>
  <si>
    <t>Ability to designate certain purchase order types to always require a 3-way match (e.g. standard and blanket purchase orders) and others to only require a 2-way match based on the purchase order type and dollar amount.  Ability to route accordingly</t>
  </si>
  <si>
    <t>Ability for employees to scan, attach, and upload multiple supporting documents to a requisition or PO at the same time in a single batch</t>
  </si>
  <si>
    <t xml:space="preserve">Blanket Purchase Order   </t>
  </si>
  <si>
    <t xml:space="preserve">A system with the ability to create blanket PO's with parameters including: approved vendor, total blanket order cost not-to-exceed, time period, and estimated or specific quantities with specific unit prices for each item/unit of measure.  </t>
  </si>
  <si>
    <t>Ability to easily view blanket purchase order balances at any time.</t>
  </si>
  <si>
    <t>System triggers notification to purchasing staff or/and various departments when a blanket PO is close to reaching its dollar an/or term period limit.</t>
  </si>
  <si>
    <t>Ability to have an unlimited number of change orders/extensions to a blanket purchase order (not automatic), subject to Purchasing and Contracting policies.</t>
  </si>
  <si>
    <t>Ability to copy blanket POs each year with minimal re-entry/edits.</t>
  </si>
  <si>
    <t>Ability to encumber or not-encumber a blanket purchase order, based on blanket purchase order type or funding availability.</t>
  </si>
  <si>
    <t>Ability to make changes on a blanket purchase order as a change order or amended blanket purchase order pursuant to purchasing policies.</t>
  </si>
  <si>
    <t>Ability to track the following information on a blanket purchase order:</t>
  </si>
  <si>
    <t>Payments made</t>
  </si>
  <si>
    <t>Number of orders</t>
  </si>
  <si>
    <t>Quantities</t>
  </si>
  <si>
    <t>Average quantity per order</t>
  </si>
  <si>
    <t>Fund/org and account</t>
  </si>
  <si>
    <t>Totals</t>
  </si>
  <si>
    <t>Department/Division/User</t>
  </si>
  <si>
    <t>Bid Processing</t>
  </si>
  <si>
    <t>Ability to automatically tabulate Request for Quotes (RFQ) and Invitation for Bids (IFB).</t>
  </si>
  <si>
    <t>Ability to create Invitations to Bid from purchase orders</t>
  </si>
  <si>
    <t>Ability to track vendor bid bonds</t>
  </si>
  <si>
    <t>Ability to post bid and RFP documents and identify when they will be visible for outside users.</t>
  </si>
  <si>
    <t>Ability to support an ongoing RFP-like process called a "Notice of Funding Availability," for which:
       • There is no close date and applications for funding can continuously be received, reviewed, and funded until closed by staff. 
       • Contracts can be awarded from these funding applications
       • Staff can set a total funding level which the awarded contracts cannot exceed</t>
  </si>
  <si>
    <t>Ability to use workflows to ensure that all steps are completed properly, such as ensuring that quotes are received.</t>
  </si>
  <si>
    <t>Receiving</t>
  </si>
  <si>
    <t>The receiving date from being earlier that the requisition date</t>
  </si>
  <si>
    <t>The unit price from being greater than the unit price approved on the purchase order</t>
  </si>
  <si>
    <t>Where the total invoice amount/shipment amount is greater that the approved purchase order amount, the quantity received from being greater than the quantity approved on the purchase order/contract.</t>
  </si>
  <si>
    <t>Ability to “receive all lines” in order to speed data entry.</t>
  </si>
  <si>
    <t xml:space="preserve">Ability to partially receive items </t>
  </si>
  <si>
    <t>Ability to input receipt of items based on the quantity of items or dollar amount  received</t>
  </si>
  <si>
    <t>Receiver or other authorized user has option on partial receipt to close remaining amount of purchase order.</t>
  </si>
  <si>
    <t>Ability to distinguish between quantity or services received</t>
  </si>
  <si>
    <t>System ability to distinguish between low value assets and fixed assets.</t>
  </si>
  <si>
    <t>System requires receiver of fixed assets to enter ID, serial number, description and physical location</t>
  </si>
  <si>
    <t>Receiver can record quantities received in excess of quantity ordered.</t>
  </si>
  <si>
    <t>System generates a report by PO#, Vendor # or other user defined criteria to identify orders that have not been received in a timely manner.</t>
  </si>
  <si>
    <t>Ability to do a receiving adjustments, Return adjustment and cancel remaining items</t>
  </si>
  <si>
    <t>Ability to allow for the recording of goods returned to the vendor.</t>
  </si>
  <si>
    <t>Change Order Processing</t>
  </si>
  <si>
    <t>Ability to clearly identify PO amendments/change orders (What has changed, what revision number, dates, etc.).</t>
  </si>
  <si>
    <t>Ability to allow for change orders to be processed against an existing purchase order.</t>
  </si>
  <si>
    <t>System requires approval for change orders over a system-defined percentage of the original amount, with the ability to vary this percentage by department.</t>
  </si>
  <si>
    <t>Ability to track/see all change orders associated with a purchase order.</t>
  </si>
  <si>
    <t>Ability to suspend further processing and required the requisition to be updated after resolving budget issue when a change order is processed that will exceed the budgeted amount available.</t>
  </si>
  <si>
    <t>Vendor Self-Service Portal</t>
  </si>
  <si>
    <t>Ability to provide an externally facing, integrated, online purchasing portal for RFP posting, vendor registration and responses, award notices, etc.</t>
  </si>
  <si>
    <t>Ability to allow vendors to access and maintain their own vendor profile information, including the services they provide (NIGP commodity codes).</t>
  </si>
  <si>
    <t>System validates vendor changes such as mergers, vendor name change, dissolution, etc. with appropriate legal supporting documentation, and prevents the altering of payment information once invoices have been linked to POs or approved payment has been processed.</t>
  </si>
  <si>
    <t>Ability to create and maintain vendor registration files with the following information:</t>
  </si>
  <si>
    <t>Name(s) and Address(es) including dba's</t>
  </si>
  <si>
    <t>Preferred Payment Method</t>
  </si>
  <si>
    <t>Tax Identification/Social Security Number, Exempt/Non-Exempt</t>
  </si>
  <si>
    <t>System generated vendor # with validation by Accounts Payable</t>
  </si>
  <si>
    <t>License Type (user-defined)</t>
  </si>
  <si>
    <t>License Number (If applicable)</t>
  </si>
  <si>
    <t>NIGP Commodity Code(s)</t>
  </si>
  <si>
    <t>DUNS Number ( If applicable)</t>
  </si>
  <si>
    <t>Preferred remittance option and remittance instructions</t>
  </si>
  <si>
    <t xml:space="preserve">Website </t>
  </si>
  <si>
    <t>Independent Contractor Status</t>
  </si>
  <si>
    <t>Ability to allow vendor to attach electronic documents such as W-9, certificate of liability insurance, additional insured endorsement, licenses, and etc.</t>
  </si>
  <si>
    <t>Ability for vendors to be able to submit responses to Bids and RFPs and provide for a tracking ID upon successful finalization of submission documents.</t>
  </si>
  <si>
    <t>Ability for users to view and download any documents (e.g., RFP, Bid, Addendums, tabulations, etc.).</t>
  </si>
  <si>
    <t>Ability to restrict bid notification to only those vendors that are active.</t>
  </si>
  <si>
    <t>Ability to check the status of a bid or RFP in the system.</t>
  </si>
  <si>
    <t>Ability to view and report on bid data information (e.g., bid expiration date, insurance expiration date, performance bond expiration date)</t>
  </si>
  <si>
    <t>System can send reminders to vendors through the portal when an expiration date is nearing for documents that are expiring (e.g. insurance, certifications, etc.).</t>
  </si>
  <si>
    <t>Ability to accept digital signatures on bid and RFP submissions.</t>
  </si>
  <si>
    <t>Ability for vendors to search based on user-defined criteria (e.g., commodity code, vendor search, etc.) on bid/RFPs and/or their summaries regardless of their status.</t>
  </si>
  <si>
    <t>Ability to alert vendors that they already registered (e.g. search by TIN, SSN, address, commodity code and other fields) and suspend further entry.</t>
  </si>
  <si>
    <t xml:space="preserve">Ability to restrict vendors from changing County-defined information. </t>
  </si>
  <si>
    <t>Ability to check the status of payments online.</t>
  </si>
  <si>
    <t>Ability to view bid tabulation results online</t>
  </si>
  <si>
    <t>Ability to automatically send vendors approved purchase orders via e-mail or the portal, with attachments.</t>
  </si>
  <si>
    <t>Ability to interact with vendors online, place orders, receive invoices.</t>
  </si>
  <si>
    <t>Workflow/Approval Processing</t>
  </si>
  <si>
    <t>Ability to send purchase requisition and purchase order approval and rejection notifications to initiators and other staff.</t>
  </si>
  <si>
    <t>System supports workflow from purchase requisition approver to additional approval levels based on commodity  (i.e.  computer equipment) before workflowing to Purchasing.</t>
  </si>
  <si>
    <t>Ability to use electronic workflow capabilities to approve purchase requisitions, create and approve purchase orders, and apply invoices/payments, including notifications, queues, and electronic signatures.  Workflows to route based on amounts and item types (e.g., IT equipment, grant items, etc.).</t>
  </si>
  <si>
    <t>Ability to re-assign approvals to another person, due to an absence (i.e. vacation-forwarding capabilities).</t>
  </si>
  <si>
    <t>Ability to support a separate 'emergency purchase' with shortened workflow and less requirements.</t>
  </si>
  <si>
    <t>Ability to send system generated reminder notices based on user-defined criteria including: requisition awaiting approval to approver; items invoiced and not received, items received but not invoiced , and pending PO approvals exceeding a number of days to PO approvers</t>
  </si>
  <si>
    <t>Ability to incorporate hyperlinks notifying approvers of requests to approve</t>
  </si>
  <si>
    <t>Ability to view other users' queues, status (open, received, invoiced, paid, partially filled/back ordered, partially paid), and audit trails of workflows (e.g., who approved each step), and drill into components of the workflow (e.g., purchase order and attached electronic documents).</t>
  </si>
  <si>
    <t>Ability to send workflow approvals via e-mail and the recipient respond to that approval by responding to the e-mail with 'Approve,' 'Reject,' etc.</t>
  </si>
  <si>
    <t>Ability to create workflow and approvals on change orders</t>
  </si>
  <si>
    <t>Procurement Cards</t>
  </si>
  <si>
    <t xml:space="preserve">Ability to process procurement card transactions. </t>
  </si>
  <si>
    <t>Ability to track P-Card purchases for all assets or other such purchases</t>
  </si>
  <si>
    <t xml:space="preserve">Ability to interface with a third party procurement card provider. </t>
  </si>
  <si>
    <t xml:space="preserve">Ability to initiate an approval workflow for issuing procurement cards. </t>
  </si>
  <si>
    <t>Ability to support the linking of individual procurement card transactions to a general ledger account and the validation of these accounts.</t>
  </si>
  <si>
    <t>Ability to have p-card transactions go through an approval process and encumber the budget at time of purchase (or prior).</t>
  </si>
  <si>
    <t>Ability to track and report on procurement card system transactions by various criteria such as vendor, user names, departments, etc.</t>
  </si>
  <si>
    <t>Online Queries and Reporting</t>
  </si>
  <si>
    <t>Ability of the system online inquiry feature and reporting/extracting to excel   to include the following items (based upon user defined time period - start/end dates):</t>
  </si>
  <si>
    <t>Open purchase orders</t>
  </si>
  <si>
    <t>Closed purchase orders</t>
  </si>
  <si>
    <t>Partially-filled purchase orders</t>
  </si>
  <si>
    <t>Blanket purchase orders</t>
  </si>
  <si>
    <t>Purchase order history for all items</t>
  </si>
  <si>
    <t>Open requisitions</t>
  </si>
  <si>
    <t>Vendors by class/item</t>
  </si>
  <si>
    <t>Contractor/vendor information</t>
  </si>
  <si>
    <t>Open contracts/projects</t>
  </si>
  <si>
    <t>Encumbered amounts on each project</t>
  </si>
  <si>
    <t>Amount spent on each project</t>
  </si>
  <si>
    <t>Spend analysis by commodity</t>
  </si>
  <si>
    <t>Ability to search files by vendor name.</t>
  </si>
  <si>
    <t>Ability to search by vendor phonetically (i.e. sounds like, soundex).</t>
  </si>
  <si>
    <t>Ability to search on vendor name using wild card or "starts with" and "ends with" functions.</t>
  </si>
  <si>
    <t>Ability to search variations of vendor names (e.g., "Intl" or "International", and DBA names), including cross referencing common abbreviations.</t>
  </si>
  <si>
    <t>Ability to search and determine if invoice has been paid.</t>
  </si>
  <si>
    <t>Ability to query by invoice number.</t>
  </si>
  <si>
    <t xml:space="preserve">Ability to provide tracking on construction, multiple payments and retainage. </t>
  </si>
  <si>
    <t xml:space="preserve">Ability to perform a purchase order/requisition inquiry by the following: </t>
  </si>
  <si>
    <t>Remit to name</t>
  </si>
  <si>
    <t>GL account number</t>
  </si>
  <si>
    <t>Ordering department, division, and user</t>
  </si>
  <si>
    <t>Ability to query pending or unpaid receipts for each PR, PO or others</t>
  </si>
  <si>
    <t>Ability to report on invoices processed by AP for a defined time period</t>
  </si>
  <si>
    <t xml:space="preserve">Ability to query and report on MBE/WBE categories, monthly and annually, By department/division Activity </t>
  </si>
  <si>
    <t>Ability to report on Construction Project costs and excluding Consulting Services Monthly or as needed</t>
  </si>
  <si>
    <t xml:space="preserve">Ability to report monthly on all PR and PO but user define dollar amount </t>
  </si>
  <si>
    <t>Ability to view all PO, BPO, and Contracts in alpha, chronological, code order.</t>
  </si>
  <si>
    <t>Ability to view all description lines of the PO at one time.</t>
  </si>
  <si>
    <t xml:space="preserve">Ability to create ad-hoc queries and reports in a user-friendly manner that don't require skills with a specific report writer i.e. simple navigational tools, tutorials, etc. </t>
  </si>
  <si>
    <t>Ability to create dashboard reports that are unique to each user.</t>
  </si>
  <si>
    <t xml:space="preserve">Ability to view requisitions assigned to staff in real time, or in a user-defined time period. </t>
  </si>
  <si>
    <t xml:space="preserve">System supports the use of commodity codes, project and grant information to the various tracking applications.  </t>
  </si>
  <si>
    <t>Ability to track time for part-time and seasonal employees</t>
  </si>
  <si>
    <t>Ability to easily identify, via warnings or visual identifiers, when workers are being scheduled for overtime.</t>
  </si>
  <si>
    <t>Ability to identify employees who are eligible for overtime scheduling based on one or multiple factors, such as:</t>
  </si>
  <si>
    <t xml:space="preserve">     Overtime balance</t>
  </si>
  <si>
    <t xml:space="preserve">     Seniority</t>
  </si>
  <si>
    <t xml:space="preserve">     Rank</t>
  </si>
  <si>
    <t xml:space="preserve">     Vacation</t>
  </si>
  <si>
    <t xml:space="preserve">     Assigned equipment</t>
  </si>
  <si>
    <t xml:space="preserve">     Additional user-defined factors</t>
  </si>
  <si>
    <t>Ability to automatically schedule employees for open overtime and after-hours shifts based on the factors above.</t>
  </si>
  <si>
    <t>Ability to create open overtime shift automatically upon approval of an absence request, with the option to either cover the entire absence or to meet staffing shortages only.</t>
  </si>
  <si>
    <t xml:space="preserve">Ability to create open overtime and after-hours shifts for which employees can volunteer. </t>
  </si>
  <si>
    <t>Ability to notify employees when an open overtime shift is available</t>
  </si>
  <si>
    <t>Ability to create an unlimited number of pre-defined shifts.</t>
  </si>
  <si>
    <t>Ability to define shift start and stop times using a 12-hour or 24-hour clock.</t>
  </si>
  <si>
    <t>Ability to accommodate multiple shift start and stop times</t>
  </si>
  <si>
    <t>Ability to attach employees to shifts at any point in the rotation.</t>
  </si>
  <si>
    <t>Ability to create "templates" of the most commonly used shifts so that these can be assigned easily to employees or groups of employees.</t>
  </si>
  <si>
    <t>Ability to manage staffing workload of employees needed for each department or job by shift.</t>
  </si>
  <si>
    <t>Ability to highlight open shifts that require coverage.</t>
  </si>
  <si>
    <t>Ability to assess coverage to determine over and understaffing.</t>
  </si>
  <si>
    <t xml:space="preserve">System allows employees to post shifts to trade with other employees, with an approval workflow for traded shifts. </t>
  </si>
  <si>
    <t>Ability for employees to volunteer for all or part of an open shift, with the restriction that employee meets qualification/rank/job class</t>
  </si>
  <si>
    <t>Ability to prohibit employees from covering shifts when that would create overtime for them.</t>
  </si>
  <si>
    <t>Ability to fill open shifts automatically, using user-defined priority rules.</t>
  </si>
  <si>
    <t>Ability to automatically apply schedule rules, such as minimums and maximums per employee, per day, per period.</t>
  </si>
  <si>
    <t>Ability to automatically enforce schedule rules, such as a minimum amount of time off between shifts, and a maximum number of consecutive hours, both of which may differ by employee group.</t>
  </si>
  <si>
    <t>Scheduling</t>
  </si>
  <si>
    <t xml:space="preserve">Ability to easily transfer time that is planned as a schedule into time reported as worked, without rekeying but with employee approval of each entry.  </t>
  </si>
  <si>
    <t>Ability to notify supervisor when an employee is approaching 1,000hrs worked in a single year, for employees that qualify for the PERS 1,000 hour work limit regulation.</t>
  </si>
  <si>
    <t>Ability to allow an employee to create work scheduling preferences and for supervisors to view worker scheduling preferences when manually assigning shifts.</t>
  </si>
  <si>
    <t xml:space="preserve">Ability to account for pre-scheduled absences in the schedule generation, such as vacations, sick, FMLA, and other time off. </t>
  </si>
  <si>
    <t xml:space="preserve">Ability to create an automatic notification to workers when changes to a schedule occur. </t>
  </si>
  <si>
    <t>Ability to define schedules with varying lengths (e.g. 4 hours per day, 8 hours per day, etc.).</t>
  </si>
  <si>
    <t>Ability to create and view schedules in the future.</t>
  </si>
  <si>
    <t>Ability to allow a supervisor to view which workers have viewed and confirmed receipt of their schedule.</t>
  </si>
  <si>
    <t xml:space="preserve">Ability to allow staff to view published schedules using mobile devices. Please specify devices the solution is compatible with in the comments section. </t>
  </si>
  <si>
    <t>Ability to allow workers to click a link in an email to confirm receipt of a schedule.</t>
  </si>
  <si>
    <t>Ability to allow for scheduling of shift patterns to be automatically repeated, or rolled forward to future weeks automatically.</t>
  </si>
  <si>
    <t>Ability to handle multiple different lengths of recurring shift patterns (e.g. two weeks for one department and a month for another department)</t>
  </si>
  <si>
    <t>Ability for a payroll administrator or manager/supervisor to enter or create schedules for employees.</t>
  </si>
  <si>
    <t xml:space="preserve">Ability to create schedule groups, and assign employees to those schedule groups.  </t>
  </si>
  <si>
    <t>Ability to allow for schedules of all employees within a scheduling group to be changed by editing the group schedule.</t>
  </si>
  <si>
    <t>Ability to allow for the schedules of employees within a scheduling group to be individually edited without changing the schedules of other employees in the scheduling group.</t>
  </si>
  <si>
    <t>Ability to provide for a shift for an individual employee within a schedule group to be modified for a temporary assignment without affecting the group schedule or the employee rotation.</t>
  </si>
  <si>
    <t>Ability to accommodate unlimited schedule changes and adjustments on demand.</t>
  </si>
  <si>
    <t>Ability to schedule shifts that cross multiple days (e.g. start at 6:00 p.m. on day one and complete at 2:00 a.m. on day two).</t>
  </si>
  <si>
    <t>Ability to schedule meals and breaks, as well as start and end times.</t>
  </si>
  <si>
    <t>Ability to define scheduling policy and flag any schedules that do not comply.</t>
  </si>
  <si>
    <t>Ability to view employee certifications and designations (e.g. salvage inspection, reconstruction, field training) during the scheduling process</t>
  </si>
  <si>
    <t>Ability to track employee seniority by job to use in call-in or priority scheduling processes.</t>
  </si>
  <si>
    <t>Ability to manage baseline staffing requirements, view on the schedule and notify staff when they are not being met.</t>
  </si>
  <si>
    <t>Ability to define minimum staffing requirements by day and shift</t>
  </si>
  <si>
    <t>Ability to manually modify minimum staffing level for specific days/shifts (e.g. special event, anticipated weather event)</t>
  </si>
  <si>
    <t>Ability to define minimum staffing requirements by specific employee qualifications (e.g. supervisor/step-up, telecommunicator, etc.)</t>
  </si>
  <si>
    <t>Ability to designate staff assignments that do not count towards minimum staffing levels (e.g. training, meeting, admin re-assignment)</t>
  </si>
  <si>
    <t>Ability to support complex scheduling structures, such as a situation where staff have four consecutive 12-hour days, followed by four consecutive days off, and an additional day off every six weeks.</t>
  </si>
  <si>
    <t xml:space="preserve">Ability to automatically alert scheduler when an employee reaches the set number of hours based on the employee group and classification (e.g. part-time employees). </t>
  </si>
  <si>
    <t>Ability to display schedule assignments at a time and labor terminal.</t>
  </si>
  <si>
    <t>Ability to schedule workers based on skills, shift, etc.</t>
  </si>
  <si>
    <t>Ability to set work schedules by worker or job class.</t>
  </si>
  <si>
    <t>Ability to enforce real-time leave balances and usage rules for the dates they are scheduled.</t>
  </si>
  <si>
    <t>Employee Set-Up</t>
  </si>
  <si>
    <t>Ability to store Time and Attendance records for both employees and volunteers.</t>
  </si>
  <si>
    <t>Ability to setup workers default time and attendance settings with the following:</t>
  </si>
  <si>
    <t>Standard work week (40.0 hours) divided into 5 working days (Monday-Friday)</t>
  </si>
  <si>
    <t>Alternate work schedule (other than 8 hours a day)</t>
  </si>
  <si>
    <t>Days worked other than a Monday through Friday work week</t>
  </si>
  <si>
    <t>Differential shifts (multiple)</t>
  </si>
  <si>
    <t>Various programmatic cost accounting codes and grant accounting</t>
  </si>
  <si>
    <t>Ability to support 15+ shift differentials across all departments</t>
  </si>
  <si>
    <t>Ability for the system to track, on a given timesheet line, the following information, and report on this data:</t>
  </si>
  <si>
    <t>Hours of a service code/cost center, activity code</t>
  </si>
  <si>
    <t>Number of an activities for an activity or civil code (e.g. patients seen, pamphlets handed out)</t>
  </si>
  <si>
    <t>Data Collection</t>
  </si>
  <si>
    <t>Ability to create time sheets by Pay Period, per individual worker (employees, interns and volunteers).</t>
  </si>
  <si>
    <t>Ability to support both centralized (one employee entering time for multiple employees) and decentralized (each employee entering their own time) time entry</t>
  </si>
  <si>
    <t>Ability to collect and enter time using the following methods of entry:</t>
  </si>
  <si>
    <t>Employee Self Service</t>
  </si>
  <si>
    <t>Kiosks</t>
  </si>
  <si>
    <t>Proximity Cards</t>
  </si>
  <si>
    <t>Web /  Mobile (please list compatible devices in the comments section)</t>
  </si>
  <si>
    <t>Ability to enter comments with time and attendance information as needed.</t>
  </si>
  <si>
    <t>Ability to adjust for daylight savings time related to time and attendance reporting.</t>
  </si>
  <si>
    <t>Ability to allow one employee to enter hours for all workers on a specific shift.</t>
  </si>
  <si>
    <t>Ability to have online edits performed at the time of entry with all errors detected, highlighted for immediate correction.</t>
  </si>
  <si>
    <t>Ability to charge time to the following:</t>
  </si>
  <si>
    <t>Account(s)</t>
  </si>
  <si>
    <t>Department(s)</t>
  </si>
  <si>
    <t>Project(s)</t>
  </si>
  <si>
    <t>Location(s)</t>
  </si>
  <si>
    <t>Work Order(s)</t>
  </si>
  <si>
    <t>Grant(s)</t>
  </si>
  <si>
    <t>Calculation Rules Enforcement and Time Evaluation</t>
  </si>
  <si>
    <t xml:space="preserve">Ability to provide for the configuration of time and attendance calculation rules separate from scheduling rules. </t>
  </si>
  <si>
    <t>Ability to update pre-defined rules and have the changes reflected immediately for time entry and processing.</t>
  </si>
  <si>
    <t>Ability for time and attendance calculation rules and other system settings to be effective dated.</t>
  </si>
  <si>
    <t xml:space="preserve">Ability to define time and attendance calculation rules at the department, employee, or group level. </t>
  </si>
  <si>
    <t>Ability to view an employees time allocation across cost centers (as a result of time recorded, not related to how the employee is budgeted for).</t>
  </si>
  <si>
    <t>Ability to apply  time and attendance calculation rules online at the point of entry, such as activity transfers, job transfers and other changes of status that would result in a different rate or type of pay.</t>
  </si>
  <si>
    <t>Ability to apply time and attendance calculation rules (overtime, break rules, etc.) in accordance with federal, state, and local laws to reduce FLSA compliance risk. Ability to support different rules for different departments (i.e. 28 day/local 45 etc.)</t>
  </si>
  <si>
    <t xml:space="preserve">Ability to calculate overtime payments (FLSA Regular Rate of Pay) using weighted average hourly rate (Rate of Pay = ((Total hours X Base Rate) + (additions to pay))/total hours worked) in the defined work period (i.e. 7 days or 28 days)  for government employees with one or more pay rates.  </t>
  </si>
  <si>
    <t>Ability to identify which additional pays are included in FLSA OT hourly rate calculation.</t>
  </si>
  <si>
    <t>Ability to pay varying overtime rates using a separate OT pay code if an employee has physically worked less than 40 hours in week per FLSA cycles (based on contract/MOU i.e. 37.5 hours, etc.).</t>
  </si>
  <si>
    <t xml:space="preserve">Ability to automatically calculate overtime and other premiums based on actual worked hours. </t>
  </si>
  <si>
    <t>If overtime and premium hours are not automatically calculated, system alerts users if rules are not met.</t>
  </si>
  <si>
    <t>Ability to alert users if scheduled hours of work create OT or comp time liability.</t>
  </si>
  <si>
    <t xml:space="preserve">Ability to pay additional pay to exempt employees (Safety Fire/Sheriff) within different cycles with the appropriate approvals. </t>
  </si>
  <si>
    <t>Ability to record overtime even when staff have worked below the typical minimum number of hours required for overtime.</t>
  </si>
  <si>
    <t>Ability to record overtime based on special regulations for OT (e.g. law enforcement receives OT after 171 hours in a 28 day pay period)</t>
  </si>
  <si>
    <t>Ability to enter and report overtime by user-definable segments (i.e. General Ledger, Cost Centers, Organizational Units, Divisions, etc.) or grant-eligible employees.</t>
  </si>
  <si>
    <t>Ability to specify earning codes that count as hours worked for purposes of determining overtime eligibility and vary these rules by group.</t>
  </si>
  <si>
    <t>Ability to pay double time and 1.5 time for specific groups under specific conditions (i.e., holidays).</t>
  </si>
  <si>
    <t>Ability to automatically calculate overtime and other premiums based on the employees’ actual hours (without a schedule.)</t>
  </si>
  <si>
    <t>Ability to calculate overtime hours for different employee groups with different FLSA/work periods.</t>
  </si>
  <si>
    <t xml:space="preserve">Ability to calculate FLSA overtime on only one position's hours for an employee in multiple positions (e.g., an employee who works hours in an exempt position and hours in a non-exempt position). </t>
  </si>
  <si>
    <t xml:space="preserve">Ability to calculate shift differential automatically based on the time that an employee's shift is scheduled to start. </t>
  </si>
  <si>
    <t>Ability for employees or managers to override shift differentials.</t>
  </si>
  <si>
    <t>Ability to allocate employee payroll cost to alternate accounts, based on employee transactions, supervisor edits, or scheduled transfers.</t>
  </si>
  <si>
    <t xml:space="preserve">Ability to maintain a calendar of holidays.  Separate and distinct holiday calendars and rules can be maintained and automatically assigned to different groups of employees. </t>
  </si>
  <si>
    <t>Ability for holiday hours to automatically be populated on the timesheet.</t>
  </si>
  <si>
    <t xml:space="preserve">Ability to manage different holiday pay policies based on union group and FTE status (FT vs. PT), including holiday pay and apply special rules for hours worked on a holiday. </t>
  </si>
  <si>
    <t>Ability to automate calculation/pro-rate leave accruals for an employee, regardless of when employees are hired or transferred (e.g., mid-pay period or mid fiscal year).</t>
  </si>
  <si>
    <t>Ability to perform multiple overtime calculations based on user-defined rules that differ by group. Rules may be defined to allow managers to override.</t>
  </si>
  <si>
    <t>Ability to choose justification for overtime from a list of options and provide workflow for supervisor sign-off</t>
  </si>
  <si>
    <t>Ability to provide for real time alerts to timekeeping exceptions, such as approaching overtime, minor employee rules violations, and absences.</t>
  </si>
  <si>
    <t>Ability to ensure compliance with federal and state labor laws, collective bargaining agreements, and organization policies.</t>
  </si>
  <si>
    <t>Ability to support biometric, RFID, and badge-based time entry</t>
  </si>
  <si>
    <t>Ability to set an allowable grace period for timeclocks that will show an employee as clocking in on time (e.g. 6 minutes before or after the start time)</t>
  </si>
  <si>
    <t>System supports employees clocking in and out multiple times during a shift (for lunch, breaks, etc.)</t>
  </si>
  <si>
    <t>System supports capturing timeout reason codes. (i.e. sick leave, doctor, vacation, break, lunch)</t>
  </si>
  <si>
    <t>Automatically manages leave such as vacation requests, sick leave and other leave types through pre-configured rules that monitor the number of workers off at any given time.</t>
  </si>
  <si>
    <t>Approvals</t>
  </si>
  <si>
    <t>Ability to electronically approve and route time and attendance data</t>
  </si>
  <si>
    <t>Ability to support multiple user configurable approval processes.</t>
  </si>
  <si>
    <t xml:space="preserve">Ability for employees to electronically approve their timesheets.  </t>
  </si>
  <si>
    <t>Ability for an employee to signify that they attest to the accuracy of all time charges and totals as presented on the timesheet, before the actual Approval is accepted.  The attestation language must be configurable.  If the employee does not attest to the accuracy then the timecard is not approved.</t>
  </si>
  <si>
    <t>Ability for Managers/Supervisors to approve an employee's time in place of an employee when the employee is not available to do so, and record a reason.</t>
  </si>
  <si>
    <t>Ability for Managers/Supervisors to view employee timesheets that require approval (both summary and detailed level).</t>
  </si>
  <si>
    <t xml:space="preserve">Ability for Managers/Supervisors and Payroll department to approve the employee’s time. </t>
  </si>
  <si>
    <t>Ability for Managers/Supervisors and Payroll department to update the employees time when approving, for instance missing vacation and sick leave, etc.</t>
  </si>
  <si>
    <t>Ability to define a set of comments used to annotate manual changes and other edits of employee records.</t>
  </si>
  <si>
    <t>Ability to attach comments to identify reasons for a manual change (i.e. key error, duplicate, etc.).</t>
  </si>
  <si>
    <t>Ability to provide comments as part of exception reporting capability within the solution.</t>
  </si>
  <si>
    <t>Ability for an employee to acknowledge their time card if a change has been made by their supervisor or payroll (i.e. added, edited, and deleted items).</t>
  </si>
  <si>
    <t xml:space="preserve">Ability for a Manager to submit modified time cards without the employee’s acknowledgement; system must provide for notifying employee and tracking for subsequent employee approval. </t>
  </si>
  <si>
    <t>Ability to provide for a pay period lock function for use by payroll to prevent further timecard edits by supervisors or employees, for a specific period.</t>
  </si>
  <si>
    <t>Ability for authorized users to make modifications to a employee timecard after approval, with documentation of these changes, and have pay for these retroactive adjustments appear on the next paycheck.</t>
  </si>
  <si>
    <t>Ability of multiple users to access time sheet prior to approval.</t>
  </si>
  <si>
    <t>Ability to route back through approval workflow if changes are made to the time sheet.</t>
  </si>
  <si>
    <t>Ability to allow vacation requests to be approved and prioritized by seniority and request date.</t>
  </si>
  <si>
    <t>Timecard Edits</t>
  </si>
  <si>
    <t>Ability to adjust or correct time entries captured in the current period, but not yet paid.</t>
  </si>
  <si>
    <t>Ability to adjust or correct time entries paid in previous pay periods.</t>
  </si>
  <si>
    <t>Ability for managers and payroll department to be alerted to approve changes made to time entries in previous pay periods.</t>
  </si>
  <si>
    <t>Ability to easily navigate from the error report to the time card to make edits.</t>
  </si>
  <si>
    <t>Ability to define default time entries for earnings, including but not limited to, hours, holiday data, and labor distributions and the ability to override and make changes to this default information.</t>
  </si>
  <si>
    <t>Ability to recalculate all totals immediately after a value is changed.</t>
  </si>
  <si>
    <t>Ability for all historical employee time and attendance information, including any adjustments, to be available online for audit or review purposes.</t>
  </si>
  <si>
    <t>Ability for the manager and payroll department to make mass edits to selected (or all) employees.</t>
  </si>
  <si>
    <t>Ability to provide user access to update current time and attendance data at any time.</t>
  </si>
  <si>
    <t>Ability to make manual adjustments to prior time and attendance leave usage entries that automatically adjusts leave balances.</t>
  </si>
  <si>
    <t>Ability to manually enter (positive or negative) adjustments including retroactive pay.</t>
  </si>
  <si>
    <t>Vacation and Sick Leave Accruals Calculations and Enforcement</t>
  </si>
  <si>
    <t xml:space="preserve">Ability to prorate employee leave accrual calculations based on FTE. </t>
  </si>
  <si>
    <t>Ability to configure multiple categories of leave accumulators (including vacation,  sick, FMLA, and comp adjustments) in the system.</t>
  </si>
  <si>
    <t>Ability to identify and allocate accrual and usage of vacation, sick time, etc., for those staff who are allocated to multiple funds, departments and positions.</t>
  </si>
  <si>
    <t>Ability for employees to view accrual balances and history via the self service portal.</t>
  </si>
  <si>
    <t>Ability to calculate vacation and sick leave accrual and accrual rate based on hire date and applicable accrual table.</t>
  </si>
  <si>
    <t>System allows for bereavement leave that differs by department and relation to the deceased.</t>
  </si>
  <si>
    <t xml:space="preserve">Ability to prevent new employees (&gt; 6 months of employment with the County) from taking vacation leave, but allow them to take sick leave or leave without pay. </t>
  </si>
  <si>
    <t>Ability to assign additional vacation and sick leave time to an employee, to support negotiations made during hiring.</t>
  </si>
  <si>
    <t xml:space="preserve">Ability to limit vacation accruals to a maximum level and convert any additional accruals to sick leave on the employee anniversary date. </t>
  </si>
  <si>
    <t>Ability to alert user at entry of exceeding accrued balances.</t>
  </si>
  <si>
    <t>Ability to alert an employee and/or their manager that a leave balance is running at a pre-determined low level</t>
  </si>
  <si>
    <t>Ability to override entry of exceeding accrual balance with proper authority.</t>
  </si>
  <si>
    <t xml:space="preserve">Ability for employees to donate vacation time to another employee with approval from the manager of the receiving employee.  </t>
  </si>
  <si>
    <t>Ability to record leave time and accruals per pay period and annually based on combination of years of service and employee group for several types of leave plans (Police, traditional Vacation/Sick, personal days, according to County policies).</t>
  </si>
  <si>
    <t xml:space="preserve">Leave amounts accrued in a pay period receive pro-rata adjustments if compensable hours are less than 80 </t>
  </si>
  <si>
    <t>Ability for authorized users to grant users a defined number of hours/days of leave (i.e. grant 30 days of personal leave if something does not qualify for FMLA)</t>
  </si>
  <si>
    <t>Ability to automatically adjust the paid leave accrued balances by type when leave is taken (vacation, sick, sick incentive, holiday, floating holiday, etc.</t>
  </si>
  <si>
    <t>Ability to track lost accruals (over the maximum allowed) vacation/sick time.</t>
  </si>
  <si>
    <t>Ability to track detailed leave information: type, leave date, hours taken, remarks, start/stop dates.</t>
  </si>
  <si>
    <t>Ability to limit the usage of vacation, sick leave, and comp time based on  accumulated balances, with exceptions allowed.</t>
  </si>
  <si>
    <t>Ability to automatically calculate and report a change in leave accrual rate based on a change in standard pay hours for the pay period or an employee's years in service.</t>
  </si>
  <si>
    <t>Ability to store and retrieve "to-date" and "year-to-date" leave accrued, taken, paid, lost (over max), and forfeited.</t>
  </si>
  <si>
    <t>Ability to calculate vacation, sick, and comp payoffs at termination including current period accrual, current period taken, and remaining balance.</t>
  </si>
  <si>
    <t>Ability to support different payout rules based on leave type and department.</t>
  </si>
  <si>
    <t>Ability to determine the dollar amount of vacation liability.</t>
  </si>
  <si>
    <t>Ability to apply comp time as either straight time or time and a half.</t>
  </si>
  <si>
    <t>Ability to auto pay comp time and banked holiday balances on a user-defined date;  must allow exceptions.</t>
  </si>
  <si>
    <t>Ability to create an automatic notification to the employee when an employee's vacation/sick time balance is running above/below a user defined maximum/minimum level.</t>
  </si>
  <si>
    <t>Ability for employees to request time off in the current and future year, based on available balances.</t>
  </si>
  <si>
    <t>Ability to require a minimum period in advance of time off requests that is configurable by department.</t>
  </si>
  <si>
    <t>Ability to accrue leave at different rates based on hire date and years of service (e.g. leave accrued differently if hired at the County before a certain date, then based on years of service after that hire date).</t>
  </si>
  <si>
    <t>Ability for vacation and sick leave balances to be adjusted manually as required with audit trail of such manual adjustments.</t>
  </si>
  <si>
    <t>Ability for vacation balances to have carry-over rules that differ by employee group. For example, carrying over at year end with varying limits, or not carrying over at all</t>
  </si>
  <si>
    <t>Ability for probationary periods to be defined within which vacation balances are accrued, but may be accrued at different rates or are not available for taking.</t>
  </si>
  <si>
    <t>Ability to allow different employee groups to be assigned different vacation  policies based on their employee type, status, or bargaining agreement.</t>
  </si>
  <si>
    <t>Ability for employee to track status of vacation, comp time, and sick leave request in the employee self service module.</t>
  </si>
  <si>
    <t>Ability for a requesting employee and the approving manager to be able to record comments associated with the vacation and sick leave request.</t>
  </si>
  <si>
    <t>Ability to provide a complete audit trail of all vacation and sick leave requests, denials, approvals, or manual entries that must be kept and easily reported.</t>
  </si>
  <si>
    <t>Ability for vacation, comp time, and sick leave balances to be visible and be enforced at point of request according to the vacation, comp time, and sick leave policy.</t>
  </si>
  <si>
    <t>Ability for the enforcement of vacation and sick leave to be point in time - that is, the balances are enforced for the date for which the vacation and sick leave request is made.  This must include accurate projections of future balances.</t>
  </si>
  <si>
    <t>Ability for leave use rules to be defined to enforce a minimum number of hours taken (e.g. vacation must be taken in 8 hour increments), which can vary by department.</t>
  </si>
  <si>
    <t>Ability for vacation and sick leave balances to be available for review by employees in the employee self-service module.</t>
  </si>
  <si>
    <t>Ability to report employee leave liabilities, by individual, and by department.</t>
  </si>
  <si>
    <t>Labor Distribution</t>
  </si>
  <si>
    <t>System supports multiple user defined labor cost components. (i.e. FICA, overtime, salary)</t>
  </si>
  <si>
    <t>Ability to distribute labor and fringe costs to different cost centers or GL accounts.</t>
  </si>
  <si>
    <t>Ability to track and calculate, on a daily basis, labor cost of projects (FEMA reporting).</t>
  </si>
  <si>
    <t>Ability to track uncompensated hours for employees by project or task (i.e. exempt overtime).</t>
  </si>
  <si>
    <t>Ability to track uncompensated hours for volunteers by project (also for potential matching portion of grants).</t>
  </si>
  <si>
    <t xml:space="preserve">Ability to track hours worked as a result of a catastrophic event/disaster. </t>
  </si>
  <si>
    <t>Ability to track hours with no cost allocation for projects or initiatives</t>
  </si>
  <si>
    <t>Ability to provide cost accounting options for task, location, and project.</t>
  </si>
  <si>
    <t>Ability to generate internal billing with comments/description for cost allocation in distributing labor costs for project/grants/departments.</t>
  </si>
  <si>
    <t>Ability to assign and track grant and project costs and work orders for maintenance.</t>
  </si>
  <si>
    <t>Ability to have a percentage allocation set up for the cost centers</t>
  </si>
  <si>
    <t>Ability to accommodate batch splitting for labor distribution during pay periods that cross accounting periods.</t>
  </si>
  <si>
    <t>Ability to track light duty assignments and restrictions for either workers' comp or FMLA.</t>
  </si>
  <si>
    <t>Ability to accommodate a temporary work assignment (TWA).</t>
  </si>
  <si>
    <t>Ability to accommodate a return to work plan:</t>
  </si>
  <si>
    <t>Job Placed</t>
  </si>
  <si>
    <t>Temporary or Permanent</t>
  </si>
  <si>
    <t>Qualified Injured Worker Flag</t>
  </si>
  <si>
    <t>Date of Notification of Permanent Change</t>
  </si>
  <si>
    <t>Permanent Modified or Permanent Alternate Job Flags</t>
  </si>
  <si>
    <t>Number of Days</t>
  </si>
  <si>
    <t>Date to Return to Normal Duty</t>
  </si>
  <si>
    <t>Retraining Required</t>
  </si>
  <si>
    <t>Other User Defined fields</t>
  </si>
  <si>
    <t>Indicator for Industrial/ non-Industrial work accommodations</t>
  </si>
  <si>
    <t>Ability to set different worker's comp rates for the different job classifications and calculate workers comp premiums.</t>
  </si>
  <si>
    <t>Ability to notify Supervisor and Payroll department of Workers Compensation status and dates (e.g., when employee is on workers compensation, return date, etc.)</t>
  </si>
  <si>
    <t>Ability establish multiple compensable workers comp pay calculations.</t>
  </si>
  <si>
    <t>Ability to define leave balances first to be used (when claim is pending) and first to be restored (upon approval of claim).</t>
  </si>
  <si>
    <t xml:space="preserve">Ability to record physical restrictions (lifting, confined space entry, etc.) (table-driven). </t>
  </si>
  <si>
    <t>Ability to effective date restrictions with an end date and generate a notification to the employee, supervisor and risk management.</t>
  </si>
  <si>
    <t>Ability to analyze gross and net pay calculations when in a workers compensation pay status and prevent negative gross amounts.</t>
  </si>
  <si>
    <t>Absence Management - General</t>
  </si>
  <si>
    <t>Ability for an employee to request leave through the self service portal.</t>
  </si>
  <si>
    <t xml:space="preserve">Ability for an employee to view the status of a leave request </t>
  </si>
  <si>
    <t>Ability to support the management of FMLA and other leave policies.</t>
  </si>
  <si>
    <t>Ability to alert administrative authority and Human Resource when there is a potential FMLA qualifying absence.</t>
  </si>
  <si>
    <t>Ability to have FMLA preconfigured templates built into in the system.</t>
  </si>
  <si>
    <t>Ability to track hours and cost of time off, either with or without pay (e.g., military leave, jury duty, FMLA leave, etc.).</t>
  </si>
  <si>
    <t>Ability to track FMLA leave used, either in pay of non-pay status, for previous 12 months (rolling calendar).</t>
  </si>
  <si>
    <t>Ability for all required letters and forms to be automatically generated to support leave processes.</t>
  </si>
  <si>
    <t xml:space="preserve">Ability to provide notification when documentation such as medical certification or fit for duty forms have not been returned by the specified timeframe. Ability to configure specified timeframes/requirements by department. </t>
  </si>
  <si>
    <t xml:space="preserve">Ability to define how paid time should be used with unpaid time.   For example supplementing workers comp benefits with vacation or sick leave. </t>
  </si>
  <si>
    <t>Ability to provide visibility to managers when an employee is expected to return from a leave of absence so that over scheduling does not occur.</t>
  </si>
  <si>
    <t>Ability to provide easy to understand leave information in calendar format for employee and manager review.</t>
  </si>
  <si>
    <t>Ability to track absenteeism and support a workflow for notifications after a certain number of absences, varying by department</t>
  </si>
  <si>
    <t>Ability to handle leave without pay including stopping autopay, stopping accruals and tracking arrears.</t>
  </si>
  <si>
    <t>Reporting Features</t>
  </si>
  <si>
    <t>Ability to view time history for an employee</t>
  </si>
  <si>
    <t>Ability to track all hours worked by user defined hour codes.</t>
  </si>
  <si>
    <t>Ability to report on overtime taken by reason code</t>
  </si>
  <si>
    <t>Ability to create user defined exception reports including but not limited to:</t>
  </si>
  <si>
    <t>Hours worked below budgeted hours</t>
  </si>
  <si>
    <t>Active employees with no hours</t>
  </si>
  <si>
    <t>Payroll exception (i.e., using vacation hours when on probation)</t>
  </si>
  <si>
    <t>Ability to report on average hours worked per week and notify employees if they drop below a user defined minimum.</t>
  </si>
  <si>
    <t>Ability to report on average hours worked per week and notify employees if they exceed the maximum hours allowed for hourly employees.</t>
  </si>
  <si>
    <t>Ability to create a report that shows all employees with over/under scheduled hours per week paid and what type of hours for Regular/Temporary etc.</t>
  </si>
  <si>
    <t>Ability to report on scheduled, but uncompleted work, showing scheduled overtime shifts worked by employee, scheduled overtime shifts worked by reason, and hours for other assignments such as training.</t>
  </si>
  <si>
    <t>Ability to track and report on the amount of time worked by project.</t>
  </si>
  <si>
    <t>Ability to run reports on flexible time parameters</t>
  </si>
  <si>
    <t>Ability to report an comparison of clock ins vs. schedule</t>
  </si>
  <si>
    <t>Ability to allow a participant to log into a web site (self-service) and view all history of time worked.</t>
  </si>
  <si>
    <t>Ability to produce attendance reports for any employee by pay period and annual total (calendar and rolling years), to contain the following:</t>
  </si>
  <si>
    <t>Each employee in the department, with multiple employees per page</t>
  </si>
  <si>
    <t>Pay period</t>
  </si>
  <si>
    <t>General Leave - all tracked categories</t>
  </si>
  <si>
    <t>Accounts charged</t>
  </si>
  <si>
    <t>Pay rate(s) - for each type of earnings</t>
  </si>
  <si>
    <t>Standard hours</t>
  </si>
  <si>
    <t>Hours worked</t>
  </si>
  <si>
    <t>OT Hours worked</t>
  </si>
  <si>
    <t>Temporary work assignment hours worked for regular employees</t>
  </si>
  <si>
    <t>Holidays worked</t>
  </si>
  <si>
    <t>Leave accrual balances</t>
  </si>
  <si>
    <t>Objective: To provide an automated system for scheduling and tracking employees' hours that is integrated with the payroll system.</t>
  </si>
  <si>
    <r>
      <t xml:space="preserve">Ability to allow use of sick/vacation accrual in amounts more than the scheduled absence, with alert/override </t>
    </r>
    <r>
      <rPr>
        <i/>
        <sz val="11"/>
        <color theme="1"/>
        <rFont val="Calibri"/>
        <family val="2"/>
        <scheme val="minor"/>
      </rPr>
      <t>(policy specific to 911 operators on “short-week”)</t>
    </r>
  </si>
  <si>
    <t>Ability of system to calculate and adjust taxable wages for non-cash fringe benefits (imputed income) above a configurable amount</t>
  </si>
  <si>
    <t>Ability to view pay stub/earning statement through the system on or after the payment date.</t>
  </si>
  <si>
    <t>Search for list headers</t>
  </si>
  <si>
    <t>Ability to import payment information from other systems in a standard format to facilitate processing payments from third-party systems.</t>
  </si>
  <si>
    <t xml:space="preserve">Ability to capture P-Card transactions as they occur and are posted to the County's P-Card financial institution. Transaction data should include but not limited to: Merchant transactions date, P-Card statement date and P-Card posting date, amount, GL account, card number, card holder name, description and merchant name. </t>
  </si>
  <si>
    <t>Ability to search the customer master file for an existing customer during a transaction and create a new profile if none exists</t>
  </si>
  <si>
    <t>Ability to log all file changes in a detailed permanent audit trail, by user ID, based on user login. The contents of the log should include but not be limited to the following:
            • transactions records
            • field/change code
            • pre-value/post value
            • file name
            • date/time
            • user ID 
            • program name used to make change</t>
  </si>
  <si>
    <t xml:space="preserve">Ability, if the solution uses browser-based access, to support flexibility in  browser choice among modern browsers(i.e. Chrome, Internet Explorer, Firefox, MS Edge, Safari), without requiring only one specific browser version to be used (i.e. there is backwards compatibility, but also new versions are supported within six months of release). </t>
  </si>
  <si>
    <t>Ability for workflow notification e-mails to include supporting information regarding the transaction and permit the recipient to respond with an action (e.g. approve, deny, etc.) and have that action take place in the system.</t>
  </si>
  <si>
    <t>Ability to report on the following data fields:  Employee name, employee number, SSN (mask), Address, Age, Hire Date, Birth Date, Covered Pay.</t>
  </si>
  <si>
    <t>Ability to attach documents to receivables</t>
  </si>
  <si>
    <t>Ability to enter payments from the cash receipts module and update the customer invoice information in the Misc. Billing/AR module</t>
  </si>
  <si>
    <t>Ability to have ACH functionality in the Misc. Billing / AR module</t>
  </si>
  <si>
    <t>Specify Unit of Measure (Ea., Ft, lb., C, M, etc.)</t>
  </si>
  <si>
    <t>Ability to distribute labor costs according to user defined labor cost components by department, fund, and account etc.…</t>
  </si>
  <si>
    <t>Ability to classify a document type as follows:</t>
  </si>
  <si>
    <t>Steering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</si>
</sst>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0"/>
      <name val="Arial"/>
      <family val="2"/>
    </font>
    <font>
      <sz val="10"/>
      <name val="Arial"/>
      <family val="2"/>
    </font>
    <font>
      <sz val="10"/>
      <color theme="1"/>
      <name val="Calibri"/>
      <family val="2"/>
      <scheme val="minor"/>
    </font>
    <font>
      <sz val="11"/>
      <color indexed="8"/>
      <name val="Calibri"/>
      <family val="2"/>
      <scheme val="minor"/>
    </font>
    <font>
      <b/>
      <sz val="18"/>
      <color rgb="FF000000"/>
      <name val="Calibri"/>
      <family val="2"/>
    </font>
    <font>
      <b/>
      <sz val="14"/>
      <color rgb="FF000000"/>
      <name val="Calibri"/>
      <family val="2"/>
    </font>
    <font>
      <sz val="11"/>
      <color rgb="FF000000"/>
      <name val="Calibri"/>
      <family val="2"/>
    </font>
    <font>
      <b/>
      <sz val="14"/>
      <color theme="0"/>
      <name val="Calibri"/>
      <family val="2"/>
      <scheme val="minor"/>
    </font>
    <font>
      <i/>
      <sz val="11"/>
      <color theme="0"/>
      <name val="Calibri"/>
      <family val="2"/>
      <scheme val="minor"/>
    </font>
    <font>
      <sz val="11"/>
      <color theme="0" tint="-0.249977111117893"/>
      <name val="Calibri"/>
      <family val="2"/>
      <scheme val="minor"/>
    </font>
    <font>
      <b/>
      <u/>
      <sz val="11"/>
      <color theme="0" tint="-0.34998626667073579"/>
      <name val="Calibri"/>
      <family val="2"/>
      <scheme val="minor"/>
    </font>
    <font>
      <sz val="11"/>
      <color theme="0" tint="-0.34998626667073579"/>
      <name val="Calibri"/>
      <family val="2"/>
      <scheme val="minor"/>
    </font>
    <font>
      <u/>
      <sz val="11"/>
      <color theme="0" tint="-0.34998626667073579"/>
      <name val="Calibri"/>
      <family val="2"/>
      <scheme val="minor"/>
    </font>
    <font>
      <b/>
      <sz val="11"/>
      <color theme="0" tint="-0.34998626667073579"/>
      <name val="Calibri"/>
      <family val="2"/>
      <scheme val="minor"/>
    </font>
    <font>
      <b/>
      <i/>
      <sz val="11"/>
      <color theme="0"/>
      <name val="Calibri"/>
      <family val="2"/>
      <scheme val="minor"/>
    </font>
    <font>
      <sz val="10"/>
      <name val="Calibri"/>
      <family val="2"/>
      <scheme val="minor"/>
    </font>
    <font>
      <b/>
      <i/>
      <sz val="11"/>
      <color theme="1"/>
      <name val="Calibri"/>
      <family val="2"/>
      <scheme val="minor"/>
    </font>
    <font>
      <b/>
      <sz val="12"/>
      <color theme="0"/>
      <name val="Calibri"/>
      <family val="2"/>
      <scheme val="minor"/>
    </font>
    <font>
      <b/>
      <sz val="8"/>
      <color theme="0" tint="-4.9989318521683403E-2"/>
      <name val="Calibri"/>
      <family val="2"/>
      <scheme val="minor"/>
    </font>
    <font>
      <sz val="11"/>
      <color theme="0" tint="-4.9989318521683403E-2"/>
      <name val="Calibri"/>
      <family val="2"/>
      <scheme val="minor"/>
    </font>
    <font>
      <b/>
      <sz val="12"/>
      <color theme="0" tint="-4.9989318521683403E-2"/>
      <name val="Calibri"/>
      <family val="2"/>
      <scheme val="minor"/>
    </font>
    <font>
      <b/>
      <sz val="12"/>
      <name val="Calibri"/>
      <family val="2"/>
      <scheme val="minor"/>
    </font>
    <font>
      <b/>
      <sz val="20"/>
      <color theme="1"/>
      <name val="Calibri"/>
      <family val="2"/>
      <scheme val="minor"/>
    </font>
    <font>
      <b/>
      <sz val="12"/>
      <color rgb="FFFF0000"/>
      <name val="Calibri"/>
      <family val="2"/>
      <scheme val="minor"/>
    </font>
    <font>
      <sz val="11"/>
      <color rgb="FFFFFF00"/>
      <name val="Calibri"/>
      <family val="2"/>
      <scheme val="minor"/>
    </font>
    <font>
      <b/>
      <sz val="16"/>
      <color theme="1"/>
      <name val="Calibri"/>
      <family val="2"/>
      <scheme val="minor"/>
    </font>
    <font>
      <b/>
      <sz val="11"/>
      <color rgb="FFFFFF00"/>
      <name val="Calibri"/>
      <family val="2"/>
      <scheme val="minor"/>
    </font>
    <font>
      <b/>
      <sz val="12"/>
      <color rgb="FFFFFF00"/>
      <name val="Calibri"/>
      <family val="2"/>
      <scheme val="minor"/>
    </font>
    <font>
      <sz val="11"/>
      <name val="Calibri"/>
      <family val="2"/>
      <scheme val="minor"/>
    </font>
    <font>
      <b/>
      <sz val="11"/>
      <name val="Calibri"/>
      <family val="2"/>
      <scheme val="minor"/>
    </font>
    <font>
      <sz val="9"/>
      <color theme="1"/>
      <name val="Calibri"/>
      <family val="2"/>
      <scheme val="minor"/>
    </font>
    <font>
      <sz val="5"/>
      <color theme="0"/>
      <name val="Calibri"/>
      <family val="2"/>
      <scheme val="minor"/>
    </font>
    <font>
      <sz val="10"/>
      <color rgb="FF92D050"/>
      <name val="MS Sans Serif"/>
      <family val="2"/>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539B"/>
        <bgColor indexed="64"/>
      </patternFill>
    </fill>
    <fill>
      <patternFill patternType="solid">
        <fgColor rgb="FF949B50"/>
        <bgColor indexed="64"/>
      </patternFill>
    </fill>
    <fill>
      <patternFill patternType="solid">
        <fgColor rgb="FFBF311A"/>
        <bgColor indexed="64"/>
      </patternFill>
    </fill>
    <fill>
      <patternFill patternType="solid">
        <fgColor rgb="FF807F83"/>
        <bgColor indexed="64"/>
      </patternFill>
    </fill>
    <fill>
      <patternFill patternType="solid">
        <fgColor rgb="FF56A0D3"/>
        <bgColor indexed="64"/>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
      <patternFill patternType="solid">
        <fgColor rgb="FFE58E1A"/>
        <bgColor indexed="64"/>
      </patternFill>
    </fill>
    <fill>
      <patternFill patternType="solid">
        <fgColor rgb="FF754200"/>
        <bgColor indexed="64"/>
      </patternFill>
    </fill>
    <fill>
      <patternFill patternType="solid">
        <fgColor theme="0" tint="-4.9989318521683403E-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539B"/>
      </top>
      <bottom/>
      <diagonal/>
    </border>
    <border>
      <left style="medium">
        <color rgb="FF00539B"/>
      </left>
      <right/>
      <top style="medium">
        <color rgb="FF00539B"/>
      </top>
      <bottom style="medium">
        <color rgb="FF00539B"/>
      </bottom>
      <diagonal/>
    </border>
    <border>
      <left/>
      <right/>
      <top style="medium">
        <color rgb="FF00539B"/>
      </top>
      <bottom style="medium">
        <color rgb="FF00539B"/>
      </bottom>
      <diagonal/>
    </border>
    <border>
      <left/>
      <right style="medium">
        <color rgb="FF00539B"/>
      </right>
      <top style="medium">
        <color rgb="FF00539B"/>
      </top>
      <bottom style="medium">
        <color rgb="FF00539B"/>
      </bottom>
      <diagonal/>
    </border>
    <border>
      <left style="medium">
        <color rgb="FF00539B"/>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style="medium">
        <color rgb="FF00539B"/>
      </left>
      <right style="medium">
        <color theme="0"/>
      </right>
      <top style="thin">
        <color theme="0"/>
      </top>
      <bottom style="medium">
        <color rgb="FF00539B"/>
      </bottom>
      <diagonal/>
    </border>
    <border>
      <left style="medium">
        <color theme="0"/>
      </left>
      <right style="medium">
        <color theme="0"/>
      </right>
      <top style="thin">
        <color theme="0"/>
      </top>
      <bottom style="medium">
        <color rgb="FF00539B"/>
      </bottom>
      <diagonal/>
    </border>
    <border>
      <left style="medium">
        <color theme="0"/>
      </left>
      <right style="thin">
        <color theme="0"/>
      </right>
      <top style="medium">
        <color theme="0"/>
      </top>
      <bottom style="medium">
        <color theme="0"/>
      </bottom>
      <diagonal/>
    </border>
    <border>
      <left style="thin">
        <color theme="0"/>
      </left>
      <right/>
      <top/>
      <bottom/>
      <diagonal/>
    </border>
    <border>
      <left style="thin">
        <color theme="0"/>
      </left>
      <right/>
      <top style="medium">
        <color theme="0"/>
      </top>
      <bottom/>
      <diagonal/>
    </border>
    <border>
      <left style="thin">
        <color theme="0"/>
      </left>
      <right/>
      <top/>
      <bottom style="medium">
        <color theme="0"/>
      </bottom>
      <diagonal/>
    </border>
    <border>
      <left style="thin">
        <color theme="0"/>
      </left>
      <right style="medium">
        <color theme="0"/>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rgb="FF00539B"/>
      </left>
      <right/>
      <top style="medium">
        <color rgb="FF00539B"/>
      </top>
      <bottom/>
      <diagonal/>
    </border>
    <border>
      <left/>
      <right style="medium">
        <color rgb="FF00539B"/>
      </right>
      <top style="medium">
        <color rgb="FF00539B"/>
      </top>
      <bottom/>
      <diagonal/>
    </border>
    <border>
      <left style="medium">
        <color rgb="FF00539B"/>
      </left>
      <right/>
      <top/>
      <bottom/>
      <diagonal/>
    </border>
    <border>
      <left/>
      <right style="medium">
        <color rgb="FF00539B"/>
      </right>
      <top/>
      <bottom/>
      <diagonal/>
    </border>
    <border>
      <left style="medium">
        <color rgb="FF00539B"/>
      </left>
      <right/>
      <top/>
      <bottom style="medium">
        <color rgb="FF00539B"/>
      </bottom>
      <diagonal/>
    </border>
    <border>
      <left/>
      <right/>
      <top/>
      <bottom style="medium">
        <color rgb="FF00539B"/>
      </bottom>
      <diagonal/>
    </border>
    <border>
      <left/>
      <right style="medium">
        <color rgb="FF00539B"/>
      </right>
      <top/>
      <bottom style="medium">
        <color rgb="FF00539B"/>
      </bottom>
      <diagonal/>
    </border>
    <border>
      <left style="medium">
        <color theme="0"/>
      </left>
      <right style="medium">
        <color theme="0"/>
      </right>
      <top style="medium">
        <color theme="0"/>
      </top>
      <bottom/>
      <diagonal/>
    </border>
    <border>
      <left style="medium">
        <color theme="0"/>
      </left>
      <right/>
      <top style="thin">
        <color theme="0"/>
      </top>
      <bottom style="thin">
        <color theme="0"/>
      </bottom>
      <diagonal/>
    </border>
    <border>
      <left style="medium">
        <color theme="0"/>
      </left>
      <right/>
      <top style="thin">
        <color theme="0"/>
      </top>
      <bottom style="medium">
        <color rgb="FF00539B"/>
      </bottom>
      <diagonal/>
    </border>
    <border>
      <left/>
      <right style="medium">
        <color rgb="FF00539B"/>
      </right>
      <top style="thin">
        <color theme="0"/>
      </top>
      <bottom style="thin">
        <color theme="0"/>
      </bottom>
      <diagonal/>
    </border>
    <border>
      <left/>
      <right style="medium">
        <color rgb="FF00539B"/>
      </right>
      <top style="thin">
        <color theme="0"/>
      </top>
      <bottom style="medium">
        <color rgb="FF00539B"/>
      </bottom>
      <diagonal/>
    </border>
    <border>
      <left style="thin">
        <color theme="0"/>
      </left>
      <right style="thin">
        <color theme="0"/>
      </right>
      <top style="thin">
        <color theme="0"/>
      </top>
      <bottom style="thin">
        <color theme="0"/>
      </bottom>
      <diagonal/>
    </border>
    <border>
      <left style="medium">
        <color rgb="FF00539B"/>
      </left>
      <right/>
      <top style="medium">
        <color rgb="FF00539B"/>
      </top>
      <bottom style="thin">
        <color theme="0"/>
      </bottom>
      <diagonal/>
    </border>
    <border>
      <left style="medium">
        <color rgb="FF00539B"/>
      </left>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medium">
        <color rgb="FF00539B"/>
      </left>
      <right/>
      <top style="medium">
        <color theme="0"/>
      </top>
      <bottom style="medium">
        <color theme="0"/>
      </bottom>
      <diagonal/>
    </border>
    <border>
      <left/>
      <right style="medium">
        <color rgb="FF00539B"/>
      </right>
      <top style="medium">
        <color theme="0"/>
      </top>
      <bottom style="medium">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thin">
        <color theme="0"/>
      </left>
      <right style="thin">
        <color theme="0"/>
      </right>
      <top style="medium">
        <color theme="0"/>
      </top>
      <bottom style="medium">
        <color theme="0"/>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theme="0" tint="-0.34998626667073579"/>
      </left>
      <right/>
      <top style="thick">
        <color theme="0" tint="-0.34998626667073579"/>
      </top>
      <bottom style="thick">
        <color theme="0" tint="-0.34998626667073579"/>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style="thick">
        <color theme="0" tint="-0.34998626667073579"/>
      </right>
      <top style="thick">
        <color theme="0" tint="-0.34998626667073579"/>
      </top>
      <bottom/>
      <diagonal/>
    </border>
    <border>
      <left style="thick">
        <color theme="0" tint="-0.34998626667073579"/>
      </left>
      <right style="thick">
        <color theme="0" tint="-0.34998626667073579"/>
      </right>
      <top/>
      <bottom/>
      <diagonal/>
    </border>
    <border>
      <left style="thick">
        <color theme="0" tint="-0.34998626667073579"/>
      </left>
      <right style="thick">
        <color theme="0" tint="-0.34998626667073579"/>
      </right>
      <top/>
      <bottom style="thick">
        <color theme="0" tint="-0.34998626667073579"/>
      </bottom>
      <diagonal/>
    </border>
    <border>
      <left style="thin">
        <color theme="0"/>
      </left>
      <right/>
      <top style="thin">
        <color theme="0"/>
      </top>
      <bottom style="thin">
        <color theme="0"/>
      </bottom>
      <diagonal/>
    </border>
    <border>
      <left style="thin">
        <color theme="0"/>
      </left>
      <right/>
      <top style="thin">
        <color theme="0"/>
      </top>
      <bottom style="medium">
        <color rgb="FF00539B"/>
      </bottom>
      <diagonal/>
    </border>
    <border>
      <left/>
      <right/>
      <top style="thin">
        <color theme="0"/>
      </top>
      <bottom style="thin">
        <color theme="0"/>
      </bottom>
      <diagonal/>
    </border>
    <border>
      <left style="thin">
        <color theme="0"/>
      </left>
      <right/>
      <top/>
      <bottom style="thin">
        <color theme="0"/>
      </bottom>
      <diagonal/>
    </border>
    <border>
      <left/>
      <right/>
      <top style="medium">
        <color rgb="FF00539B"/>
      </top>
      <bottom style="thin">
        <color theme="0"/>
      </bottom>
      <diagonal/>
    </border>
    <border>
      <left/>
      <right style="medium">
        <color theme="0"/>
      </right>
      <top style="medium">
        <color theme="0"/>
      </top>
      <bottom style="medium">
        <color theme="0"/>
      </bottom>
      <diagonal/>
    </border>
    <border>
      <left/>
      <right/>
      <top style="medium">
        <color rgb="FF00539B"/>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0"/>
      </left>
      <right/>
      <top/>
      <bottom/>
      <diagonal/>
    </border>
    <border>
      <left/>
      <right style="medium">
        <color theme="0"/>
      </right>
      <top/>
      <bottom/>
      <diagonal/>
    </border>
    <border>
      <left style="medium">
        <color theme="0"/>
      </left>
      <right/>
      <top style="medium">
        <color theme="0"/>
      </top>
      <bottom style="medium">
        <color theme="0"/>
      </bottom>
      <diagonal/>
    </border>
    <border>
      <left/>
      <right style="medium">
        <color rgb="FF00539B"/>
      </right>
      <top style="medium">
        <color theme="0"/>
      </top>
      <bottom style="medium">
        <color rgb="FF00539B"/>
      </bottom>
      <diagonal/>
    </border>
    <border>
      <left style="medium">
        <color indexed="64"/>
      </left>
      <right/>
      <top/>
      <bottom/>
      <diagonal/>
    </border>
    <border>
      <left/>
      <right style="medium">
        <color indexed="64"/>
      </right>
      <top/>
      <bottom/>
      <diagonal/>
    </border>
    <border>
      <left/>
      <right style="medium">
        <color indexed="64"/>
      </right>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theme="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medium">
        <color rgb="FF00539B"/>
      </right>
      <top style="thin">
        <color theme="0"/>
      </top>
      <bottom style="thin">
        <color theme="0"/>
      </bottom>
      <diagonal/>
    </border>
    <border>
      <left style="thin">
        <color indexed="64"/>
      </left>
      <right/>
      <top style="thin">
        <color indexed="64"/>
      </top>
      <bottom style="thin">
        <color indexed="64"/>
      </bottom>
      <diagonal/>
    </border>
    <border>
      <left style="medium">
        <color rgb="FF00539B"/>
      </left>
      <right style="medium">
        <color rgb="FF00539B"/>
      </right>
      <top style="medium">
        <color rgb="FF00539B"/>
      </top>
      <bottom style="thin">
        <color theme="0"/>
      </bottom>
      <diagonal/>
    </border>
    <border>
      <left style="medium">
        <color rgb="FF00539B"/>
      </left>
      <right/>
      <top/>
      <bottom style="thin">
        <color theme="0"/>
      </bottom>
      <diagonal/>
    </border>
    <border>
      <left style="thin">
        <color theme="0"/>
      </left>
      <right style="medium">
        <color theme="0"/>
      </right>
      <top/>
      <bottom style="thin">
        <color theme="0"/>
      </bottom>
      <diagonal/>
    </border>
    <border>
      <left style="medium">
        <color theme="0"/>
      </left>
      <right style="medium">
        <color theme="0"/>
      </right>
      <top/>
      <bottom style="thin">
        <color theme="0"/>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medium">
        <color rgb="FF00539B"/>
      </right>
      <top/>
      <bottom style="thin">
        <color theme="0"/>
      </bottom>
      <diagonal/>
    </border>
    <border>
      <left/>
      <right style="medium">
        <color rgb="FF00539B"/>
      </right>
      <top style="medium">
        <color rgb="FF00539B"/>
      </top>
      <bottom style="thin">
        <color theme="0"/>
      </bottom>
      <diagonal/>
    </border>
    <border>
      <left style="medium">
        <color rgb="FF00539B"/>
      </left>
      <right/>
      <top style="thin">
        <color theme="0"/>
      </top>
      <bottom style="medium">
        <color rgb="FF00539B"/>
      </bottom>
      <diagonal/>
    </border>
    <border>
      <left/>
      <right style="medium">
        <color rgb="FF00539B"/>
      </right>
      <top/>
      <bottom style="thin">
        <color theme="0"/>
      </bottom>
      <diagonal/>
    </border>
    <border>
      <left style="medium">
        <color rgb="FF00539B"/>
      </left>
      <right style="medium">
        <color rgb="FF00539B"/>
      </right>
      <top style="medium">
        <color rgb="FF00539B"/>
      </top>
      <bottom/>
      <diagonal/>
    </border>
    <border>
      <left style="medium">
        <color rgb="FF00539B"/>
      </left>
      <right style="medium">
        <color rgb="FF00539B"/>
      </right>
      <top/>
      <bottom/>
      <diagonal/>
    </border>
    <border>
      <left style="medium">
        <color rgb="FF00539B"/>
      </left>
      <right style="medium">
        <color rgb="FF00539B"/>
      </right>
      <top/>
      <bottom style="medium">
        <color rgb="FF00539B"/>
      </bottom>
      <diagonal/>
    </border>
    <border>
      <left style="thick">
        <color rgb="FF807F83"/>
      </left>
      <right style="thick">
        <color rgb="FF807F83"/>
      </right>
      <top style="thick">
        <color rgb="FF807F83"/>
      </top>
      <bottom style="thick">
        <color rgb="FF807F83"/>
      </bottom>
      <diagonal/>
    </border>
    <border>
      <left style="thin">
        <color indexed="64"/>
      </left>
      <right style="thin">
        <color indexed="64"/>
      </right>
      <top style="thin">
        <color indexed="64"/>
      </top>
      <bottom/>
      <diagonal/>
    </border>
  </borders>
  <cellStyleXfs count="64">
    <xf numFmtId="0" fontId="0" fillId="0" borderId="0"/>
    <xf numFmtId="9" fontId="1" fillId="0" borderId="0" applyFont="0" applyFill="0" applyBorder="0" applyAlignment="0" applyProtection="0"/>
    <xf numFmtId="0" fontId="1" fillId="0" borderId="0"/>
    <xf numFmtId="0" fontId="1" fillId="0" borderId="0"/>
    <xf numFmtId="0" fontId="6" fillId="0" borderId="0"/>
    <xf numFmtId="0" fontId="1" fillId="0" borderId="0"/>
    <xf numFmtId="0" fontId="7"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cellStyleXfs>
  <cellXfs count="489">
    <xf numFmtId="0" fontId="0" fillId="0" borderId="0" xfId="0"/>
    <xf numFmtId="9" fontId="0" fillId="0" borderId="0" xfId="1" applyFont="1" applyAlignment="1">
      <alignment vertical="top"/>
    </xf>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horizontal="right" vertical="top"/>
    </xf>
    <xf numFmtId="0" fontId="0" fillId="3" borderId="0" xfId="0" applyFont="1" applyFill="1" applyAlignment="1">
      <alignment vertical="top"/>
    </xf>
    <xf numFmtId="0" fontId="0" fillId="0" borderId="1" xfId="0" applyFont="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Font="1" applyBorder="1" applyAlignment="1">
      <alignment horizontal="center" vertical="center"/>
    </xf>
    <xf numFmtId="0" fontId="0" fillId="0" borderId="0" xfId="0" applyFont="1" applyFill="1" applyAlignment="1">
      <alignment vertical="center"/>
    </xf>
    <xf numFmtId="0" fontId="0" fillId="0" borderId="1" xfId="0" applyFont="1" applyFill="1" applyBorder="1" applyAlignment="1">
      <alignment horizontal="center" vertical="center"/>
    </xf>
    <xf numFmtId="0" fontId="0" fillId="0" borderId="0" xfId="0" applyFont="1" applyAlignment="1">
      <alignment vertical="center"/>
    </xf>
    <xf numFmtId="0" fontId="9" fillId="0"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horizontal="center" vertical="center"/>
    </xf>
    <xf numFmtId="0" fontId="14" fillId="5" borderId="5" xfId="0" applyFont="1" applyFill="1" applyBorder="1" applyAlignment="1">
      <alignment horizontal="right" vertical="top"/>
    </xf>
    <xf numFmtId="10" fontId="0" fillId="4" borderId="6" xfId="1" applyNumberFormat="1" applyFont="1" applyFill="1" applyBorder="1" applyAlignment="1">
      <alignment horizontal="center" vertical="top"/>
    </xf>
    <xf numFmtId="0" fontId="0" fillId="9" borderId="13" xfId="0" applyFont="1" applyFill="1" applyBorder="1" applyAlignment="1">
      <alignment horizontal="left" vertical="top"/>
    </xf>
    <xf numFmtId="0" fontId="0" fillId="9" borderId="14" xfId="0" applyFont="1" applyFill="1" applyBorder="1" applyAlignment="1">
      <alignment horizontal="left" vertical="top"/>
    </xf>
    <xf numFmtId="0" fontId="4" fillId="8" borderId="0" xfId="0" applyFont="1" applyFill="1" applyBorder="1" applyAlignment="1">
      <alignment vertical="top"/>
    </xf>
    <xf numFmtId="0" fontId="0" fillId="8" borderId="13" xfId="0" applyFont="1" applyFill="1" applyBorder="1" applyAlignment="1">
      <alignment horizontal="left" vertical="top"/>
    </xf>
    <xf numFmtId="0" fontId="3" fillId="8" borderId="15" xfId="0" applyFont="1" applyFill="1" applyBorder="1" applyAlignment="1">
      <alignment vertical="top"/>
    </xf>
    <xf numFmtId="0" fontId="4" fillId="8" borderId="0" xfId="0" applyFont="1" applyFill="1" applyBorder="1" applyAlignment="1">
      <alignment horizontal="left" vertical="top" wrapText="1"/>
    </xf>
    <xf numFmtId="0" fontId="4" fillId="8" borderId="0" xfId="0" applyFont="1" applyFill="1" applyBorder="1" applyAlignment="1">
      <alignment horizontal="center" vertical="center"/>
    </xf>
    <xf numFmtId="0" fontId="4"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8" fillId="8" borderId="0" xfId="0" applyFont="1" applyFill="1" applyBorder="1" applyAlignment="1">
      <alignment horizontal="center" vertical="center"/>
    </xf>
    <xf numFmtId="0" fontId="15" fillId="8" borderId="0" xfId="0" applyFont="1" applyFill="1" applyBorder="1" applyAlignment="1">
      <alignment horizontal="center" vertical="center" wrapText="1"/>
    </xf>
    <xf numFmtId="0" fontId="15" fillId="8" borderId="0" xfId="0" applyFont="1" applyFill="1" applyBorder="1" applyAlignment="1">
      <alignment horizontal="left" vertical="top" wrapText="1"/>
    </xf>
    <xf numFmtId="0" fontId="17" fillId="8" borderId="0" xfId="0" applyFont="1" applyFill="1" applyBorder="1" applyAlignment="1">
      <alignment horizontal="center" vertical="center" wrapText="1"/>
    </xf>
    <xf numFmtId="0" fontId="17" fillId="8" borderId="0" xfId="0" applyFont="1" applyFill="1" applyBorder="1" applyAlignment="1">
      <alignment horizontal="left" vertical="top" wrapText="1"/>
    </xf>
    <xf numFmtId="0" fontId="16" fillId="8" borderId="0" xfId="0" applyFont="1" applyFill="1" applyBorder="1" applyAlignment="1">
      <alignment horizontal="center" vertical="center"/>
    </xf>
    <xf numFmtId="0" fontId="17" fillId="8" borderId="0" xfId="0" applyFont="1" applyFill="1" applyBorder="1" applyAlignment="1">
      <alignment vertical="top"/>
    </xf>
    <xf numFmtId="0" fontId="19" fillId="8" borderId="0" xfId="0" applyFont="1" applyFill="1" applyBorder="1" applyAlignment="1">
      <alignment horizontal="center" vertical="center"/>
    </xf>
    <xf numFmtId="164" fontId="17" fillId="8" borderId="0" xfId="1" applyNumberFormat="1" applyFont="1" applyFill="1" applyBorder="1" applyAlignment="1">
      <alignment horizontal="center" vertical="center"/>
    </xf>
    <xf numFmtId="0" fontId="4" fillId="8" borderId="16" xfId="0" applyFont="1" applyFill="1" applyBorder="1" applyAlignment="1">
      <alignment vertical="top" wrapText="1"/>
    </xf>
    <xf numFmtId="0" fontId="4" fillId="8" borderId="0" xfId="0" applyFont="1" applyFill="1" applyBorder="1" applyAlignment="1">
      <alignment vertical="top" wrapText="1"/>
    </xf>
    <xf numFmtId="0" fontId="8" fillId="0"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23" xfId="0" applyFont="1" applyFill="1" applyBorder="1" applyAlignment="1">
      <alignment horizontal="center" vertical="center"/>
    </xf>
    <xf numFmtId="9" fontId="20" fillId="11" borderId="26" xfId="0" applyNumberFormat="1" applyFont="1" applyFill="1" applyBorder="1" applyAlignment="1">
      <alignment horizontal="center" vertical="center"/>
    </xf>
    <xf numFmtId="0" fontId="2" fillId="8" borderId="21" xfId="0" applyFont="1" applyFill="1" applyBorder="1" applyAlignment="1">
      <alignment horizontal="center" vertical="top"/>
    </xf>
    <xf numFmtId="0" fontId="2" fillId="8" borderId="0" xfId="0" applyFont="1" applyFill="1" applyBorder="1" applyAlignment="1">
      <alignment horizontal="center" vertical="top"/>
    </xf>
    <xf numFmtId="9" fontId="3" fillId="0" borderId="21" xfId="0" applyNumberFormat="1" applyFont="1" applyFill="1" applyBorder="1" applyAlignment="1">
      <alignment horizontal="center" vertical="center"/>
    </xf>
    <xf numFmtId="9" fontId="3" fillId="2" borderId="21" xfId="0" applyNumberFormat="1" applyFont="1" applyFill="1" applyBorder="1" applyAlignment="1">
      <alignment horizontal="center" vertical="center"/>
    </xf>
    <xf numFmtId="9" fontId="3" fillId="2" borderId="23" xfId="0" applyNumberFormat="1" applyFont="1" applyFill="1" applyBorder="1" applyAlignment="1">
      <alignment horizontal="center" vertical="center"/>
    </xf>
    <xf numFmtId="0" fontId="0" fillId="7" borderId="17" xfId="0" applyFont="1" applyFill="1" applyBorder="1" applyAlignment="1">
      <alignment vertical="top"/>
    </xf>
    <xf numFmtId="0" fontId="0" fillId="8" borderId="12" xfId="0" applyFont="1" applyFill="1" applyBorder="1" applyAlignment="1">
      <alignment vertical="top"/>
    </xf>
    <xf numFmtId="0" fontId="0" fillId="8" borderId="0" xfId="0" applyFont="1" applyFill="1" applyAlignment="1">
      <alignment vertical="top"/>
    </xf>
    <xf numFmtId="0" fontId="0" fillId="0" borderId="0" xfId="0" applyFont="1" applyFill="1" applyAlignment="1">
      <alignment vertical="top"/>
    </xf>
    <xf numFmtId="0" fontId="0" fillId="8"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2" borderId="0" xfId="0" applyFont="1" applyFill="1" applyBorder="1" applyAlignment="1">
      <alignment horizontal="left" vertical="center"/>
    </xf>
    <xf numFmtId="0" fontId="0" fillId="0" borderId="0" xfId="0" applyFont="1" applyAlignment="1">
      <alignment horizontal="center" vertical="top"/>
    </xf>
    <xf numFmtId="9" fontId="3" fillId="5" borderId="29" xfId="1" applyFont="1" applyFill="1" applyBorder="1" applyAlignment="1">
      <alignment horizontal="center" vertical="top"/>
    </xf>
    <xf numFmtId="9" fontId="3" fillId="5" borderId="30" xfId="1" applyFont="1" applyFill="1" applyBorder="1" applyAlignment="1">
      <alignment vertical="top"/>
    </xf>
    <xf numFmtId="10" fontId="0" fillId="2" borderId="31" xfId="0" applyNumberFormat="1" applyFont="1" applyFill="1" applyBorder="1" applyAlignment="1">
      <alignment horizontal="center" vertical="top"/>
    </xf>
    <xf numFmtId="10" fontId="0" fillId="0" borderId="31" xfId="0" applyNumberFormat="1" applyFont="1" applyFill="1" applyBorder="1" applyAlignment="1">
      <alignment horizontal="center" vertical="top"/>
    </xf>
    <xf numFmtId="2" fontId="0" fillId="2" borderId="33" xfId="0" applyNumberFormat="1" applyFont="1" applyFill="1" applyBorder="1" applyAlignment="1">
      <alignment vertical="top"/>
    </xf>
    <xf numFmtId="2" fontId="0" fillId="0" borderId="33" xfId="0" applyNumberFormat="1" applyFont="1" applyFill="1" applyBorder="1" applyAlignment="1">
      <alignment vertical="top"/>
    </xf>
    <xf numFmtId="0" fontId="0" fillId="7" borderId="0" xfId="0" applyFont="1" applyFill="1" applyBorder="1" applyAlignment="1">
      <alignment vertical="top"/>
    </xf>
    <xf numFmtId="0" fontId="3" fillId="8" borderId="0" xfId="0" applyFont="1" applyFill="1" applyAlignment="1">
      <alignment horizontal="center" vertical="center"/>
    </xf>
    <xf numFmtId="0" fontId="2" fillId="5" borderId="36" xfId="0" applyFont="1" applyFill="1" applyBorder="1" applyAlignment="1">
      <alignment horizontal="left" vertical="center"/>
    </xf>
    <xf numFmtId="3" fontId="0" fillId="2" borderId="18" xfId="0" applyNumberFormat="1" applyFont="1" applyFill="1" applyBorder="1" applyAlignment="1">
      <alignment horizontal="center" vertical="center"/>
    </xf>
    <xf numFmtId="0" fontId="2" fillId="9" borderId="36" xfId="0" applyFont="1" applyFill="1" applyBorder="1" applyAlignment="1">
      <alignment horizontal="left" vertical="center"/>
    </xf>
    <xf numFmtId="3" fontId="0" fillId="0" borderId="18"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0" fontId="2" fillId="13" borderId="36" xfId="0" applyFont="1" applyFill="1" applyBorder="1" applyAlignment="1">
      <alignment horizontal="left" vertical="center"/>
    </xf>
    <xf numFmtId="0" fontId="2" fillId="14" borderId="36" xfId="0" applyFont="1" applyFill="1" applyBorder="1" applyAlignment="1">
      <alignment horizontal="left" vertical="center"/>
    </xf>
    <xf numFmtId="9" fontId="20" fillId="11" borderId="38" xfId="0" applyNumberFormat="1" applyFont="1" applyFill="1" applyBorder="1" applyAlignment="1">
      <alignment horizontal="center" vertical="center"/>
    </xf>
    <xf numFmtId="9" fontId="20" fillId="11" borderId="39" xfId="0" applyNumberFormat="1" applyFont="1" applyFill="1" applyBorder="1" applyAlignment="1">
      <alignment horizontal="center" vertical="center"/>
    </xf>
    <xf numFmtId="9" fontId="20" fillId="11" borderId="40"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3" fontId="5" fillId="2" borderId="41" xfId="0" applyNumberFormat="1" applyFont="1" applyFill="1" applyBorder="1" applyAlignment="1">
      <alignment horizontal="center" vertical="center"/>
    </xf>
    <xf numFmtId="3" fontId="5" fillId="2" borderId="15"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5" fillId="0" borderId="41" xfId="0" applyNumberFormat="1" applyFont="1" applyFill="1" applyBorder="1" applyAlignment="1">
      <alignment horizontal="center" vertical="center"/>
    </xf>
    <xf numFmtId="3" fontId="5" fillId="0" borderId="15" xfId="0" applyNumberFormat="1" applyFont="1" applyFill="1" applyBorder="1" applyAlignment="1">
      <alignment horizontal="center" vertical="center"/>
    </xf>
    <xf numFmtId="0" fontId="2" fillId="5" borderId="23" xfId="0" applyFont="1" applyFill="1" applyBorder="1" applyAlignment="1">
      <alignment horizontal="left" vertical="center"/>
    </xf>
    <xf numFmtId="3" fontId="20" fillId="5" borderId="24" xfId="0" applyNumberFormat="1" applyFont="1" applyFill="1" applyBorder="1" applyAlignment="1">
      <alignment horizontal="center" vertical="center"/>
    </xf>
    <xf numFmtId="3" fontId="2" fillId="5" borderId="24" xfId="0" applyNumberFormat="1" applyFont="1" applyFill="1" applyBorder="1" applyAlignment="1">
      <alignment horizontal="center" vertical="center"/>
    </xf>
    <xf numFmtId="0" fontId="2" fillId="7" borderId="36" xfId="0" applyFont="1" applyFill="1" applyBorder="1" applyAlignment="1">
      <alignment horizontal="left" vertical="center"/>
    </xf>
    <xf numFmtId="0" fontId="2" fillId="6" borderId="36" xfId="0" applyFont="1" applyFill="1" applyBorder="1" applyAlignment="1">
      <alignment horizontal="left" vertical="center"/>
    </xf>
    <xf numFmtId="0" fontId="0" fillId="8" borderId="0" xfId="0" applyFill="1" applyBorder="1"/>
    <xf numFmtId="0" fontId="0" fillId="11" borderId="0" xfId="0" applyFill="1" applyBorder="1"/>
    <xf numFmtId="0" fontId="2" fillId="10" borderId="42" xfId="0" applyFont="1" applyFill="1" applyBorder="1" applyAlignment="1">
      <alignment horizontal="left" vertical="center" indent="1"/>
    </xf>
    <xf numFmtId="14" fontId="2" fillId="10" borderId="42" xfId="0" applyNumberFormat="1" applyFont="1" applyFill="1" applyBorder="1" applyAlignment="1">
      <alignment horizontal="left" vertical="center" indent="1"/>
    </xf>
    <xf numFmtId="0" fontId="2" fillId="10" borderId="42" xfId="0" applyFont="1" applyFill="1" applyBorder="1" applyAlignment="1">
      <alignment horizontal="center" vertical="center"/>
    </xf>
    <xf numFmtId="9" fontId="2" fillId="6" borderId="42" xfId="0" applyNumberFormat="1" applyFont="1" applyFill="1" applyBorder="1" applyAlignment="1">
      <alignment horizontal="center" vertical="center"/>
    </xf>
    <xf numFmtId="9" fontId="2" fillId="13" borderId="42" xfId="0" applyNumberFormat="1" applyFont="1" applyFill="1" applyBorder="1" applyAlignment="1">
      <alignment horizontal="center" vertical="center"/>
    </xf>
    <xf numFmtId="0" fontId="23" fillId="11" borderId="42" xfId="0" applyFont="1" applyFill="1" applyBorder="1" applyAlignment="1">
      <alignment horizontal="center" vertical="center"/>
    </xf>
    <xf numFmtId="0" fontId="0" fillId="11" borderId="42" xfId="0" applyFill="1" applyBorder="1"/>
    <xf numFmtId="9" fontId="2" fillId="10" borderId="42" xfId="1" applyFont="1" applyFill="1" applyBorder="1" applyAlignment="1">
      <alignment horizontal="left" vertical="center" indent="1"/>
    </xf>
    <xf numFmtId="0" fontId="2" fillId="11" borderId="42" xfId="0" applyFont="1" applyFill="1" applyBorder="1" applyAlignment="1">
      <alignment horizontal="center" vertical="center"/>
    </xf>
    <xf numFmtId="9" fontId="2" fillId="10" borderId="42" xfId="1" applyFont="1" applyFill="1" applyBorder="1" applyAlignment="1">
      <alignment horizontal="center" vertical="center"/>
    </xf>
    <xf numFmtId="9" fontId="2" fillId="11" borderId="42" xfId="1" applyFont="1" applyFill="1" applyBorder="1" applyAlignment="1">
      <alignment horizontal="center" vertical="center"/>
    </xf>
    <xf numFmtId="0" fontId="2" fillId="11" borderId="42" xfId="0" applyFont="1" applyFill="1" applyBorder="1" applyAlignment="1">
      <alignment horizontal="left" vertical="center" indent="1"/>
    </xf>
    <xf numFmtId="0" fontId="4" fillId="11" borderId="42" xfId="0" applyFont="1" applyFill="1" applyBorder="1"/>
    <xf numFmtId="9" fontId="2" fillId="11" borderId="42" xfId="1" applyFont="1" applyFill="1" applyBorder="1" applyAlignment="1">
      <alignment horizontal="left" vertical="center" indent="1"/>
    </xf>
    <xf numFmtId="0" fontId="23" fillId="8" borderId="42" xfId="0" applyFont="1" applyFill="1" applyBorder="1" applyAlignment="1">
      <alignment horizontal="center" vertical="center"/>
    </xf>
    <xf numFmtId="0" fontId="23" fillId="11" borderId="42" xfId="0" applyFont="1" applyFill="1" applyBorder="1" applyAlignment="1">
      <alignment horizontal="left" vertical="center" indent="1"/>
    </xf>
    <xf numFmtId="10" fontId="2" fillId="11" borderId="42" xfId="1" applyNumberFormat="1" applyFont="1" applyFill="1" applyBorder="1" applyAlignment="1">
      <alignment horizontal="center" vertical="center"/>
    </xf>
    <xf numFmtId="49" fontId="2" fillId="10" borderId="42" xfId="0" applyNumberFormat="1" applyFont="1" applyFill="1" applyBorder="1" applyAlignment="1">
      <alignment horizontal="center" vertical="center"/>
    </xf>
    <xf numFmtId="10" fontId="2" fillId="10" borderId="42" xfId="1" applyNumberFormat="1" applyFont="1" applyFill="1" applyBorder="1" applyAlignment="1">
      <alignment horizontal="center" vertical="center"/>
    </xf>
    <xf numFmtId="9" fontId="2" fillId="11" borderId="42" xfId="0" applyNumberFormat="1" applyFont="1" applyFill="1" applyBorder="1" applyAlignment="1">
      <alignment horizontal="center" vertical="center"/>
    </xf>
    <xf numFmtId="9" fontId="0" fillId="11" borderId="42" xfId="0" applyNumberFormat="1" applyFill="1" applyBorder="1"/>
    <xf numFmtId="0" fontId="23" fillId="9" borderId="42" xfId="0" applyFont="1" applyFill="1" applyBorder="1" applyAlignment="1">
      <alignment horizontal="left" vertical="center" indent="1"/>
    </xf>
    <xf numFmtId="0" fontId="23" fillId="9" borderId="42" xfId="0" applyFont="1" applyFill="1" applyBorder="1" applyAlignment="1">
      <alignment horizontal="center" vertical="center"/>
    </xf>
    <xf numFmtId="0" fontId="26" fillId="9" borderId="42" xfId="0" applyFont="1" applyFill="1" applyBorder="1" applyAlignment="1">
      <alignment horizontal="left" vertical="center" indent="1"/>
    </xf>
    <xf numFmtId="0" fontId="23" fillId="14" borderId="42" xfId="0" applyFont="1" applyFill="1" applyBorder="1" applyAlignment="1">
      <alignment horizontal="center" vertical="center"/>
    </xf>
    <xf numFmtId="0" fontId="23" fillId="8" borderId="50" xfId="0" applyFont="1" applyFill="1" applyBorder="1" applyAlignment="1">
      <alignment horizontal="left" vertical="center" indent="1"/>
    </xf>
    <xf numFmtId="0" fontId="23" fillId="8" borderId="49" xfId="0" applyFont="1" applyFill="1" applyBorder="1" applyAlignment="1">
      <alignment horizontal="left" vertical="center" indent="1"/>
    </xf>
    <xf numFmtId="0" fontId="23" fillId="8" borderId="48" xfId="0" applyFont="1" applyFill="1" applyBorder="1" applyAlignment="1">
      <alignment horizontal="left" vertical="center" indent="1"/>
    </xf>
    <xf numFmtId="0" fontId="23" fillId="11" borderId="48" xfId="0" applyFont="1" applyFill="1" applyBorder="1" applyAlignment="1">
      <alignment horizontal="left" vertical="center" indent="1"/>
    </xf>
    <xf numFmtId="10" fontId="25" fillId="11" borderId="52" xfId="1" applyNumberFormat="1" applyFont="1" applyFill="1" applyBorder="1" applyAlignment="1">
      <alignment horizontal="left" vertical="top" wrapText="1" indent="1"/>
    </xf>
    <xf numFmtId="10" fontId="25" fillId="11" borderId="0" xfId="1" applyNumberFormat="1" applyFont="1" applyFill="1" applyBorder="1" applyAlignment="1">
      <alignment horizontal="left" vertical="top" wrapText="1" indent="1"/>
    </xf>
    <xf numFmtId="10" fontId="25" fillId="11" borderId="46" xfId="1" applyNumberFormat="1" applyFont="1" applyFill="1" applyBorder="1" applyAlignment="1">
      <alignment horizontal="left" vertical="top" wrapText="1" indent="1"/>
    </xf>
    <xf numFmtId="0" fontId="23" fillId="9" borderId="50" xfId="0" applyFont="1" applyFill="1" applyBorder="1" applyAlignment="1">
      <alignment horizontal="left" vertical="center" indent="1"/>
    </xf>
    <xf numFmtId="0" fontId="2" fillId="8" borderId="0" xfId="0" applyFont="1" applyFill="1" applyBorder="1" applyAlignment="1">
      <alignment vertical="top"/>
    </xf>
    <xf numFmtId="0" fontId="0" fillId="8" borderId="0" xfId="0" applyFont="1" applyFill="1" applyBorder="1" applyAlignment="1">
      <alignment vertical="top"/>
    </xf>
    <xf numFmtId="0" fontId="23" fillId="9" borderId="0" xfId="0" applyFont="1" applyFill="1" applyBorder="1" applyAlignment="1">
      <alignment horizontal="center" vertical="center"/>
    </xf>
    <xf numFmtId="0" fontId="29" fillId="11" borderId="0" xfId="0" applyFont="1" applyFill="1" applyBorder="1" applyAlignment="1">
      <alignment horizontal="center" vertical="center"/>
    </xf>
    <xf numFmtId="10" fontId="2" fillId="11" borderId="48" xfId="1" applyNumberFormat="1" applyFont="1" applyFill="1" applyBorder="1" applyAlignment="1">
      <alignment horizontal="center" vertical="center"/>
    </xf>
    <xf numFmtId="10" fontId="2" fillId="11" borderId="50" xfId="1" applyNumberFormat="1" applyFont="1" applyFill="1" applyBorder="1" applyAlignment="1">
      <alignment horizontal="center" vertical="center"/>
    </xf>
    <xf numFmtId="0" fontId="23" fillId="9" borderId="42" xfId="0" applyFont="1" applyFill="1" applyBorder="1" applyAlignment="1">
      <alignment horizontal="left" vertical="center"/>
    </xf>
    <xf numFmtId="0" fontId="0" fillId="11" borderId="43" xfId="0" applyFill="1" applyBorder="1"/>
    <xf numFmtId="0" fontId="0" fillId="11" borderId="44" xfId="0" applyFill="1" applyBorder="1"/>
    <xf numFmtId="0" fontId="0" fillId="11" borderId="45" xfId="0" applyFill="1" applyBorder="1"/>
    <xf numFmtId="0" fontId="0" fillId="11" borderId="46" xfId="0" applyFill="1" applyBorder="1"/>
    <xf numFmtId="0" fontId="0" fillId="11" borderId="47" xfId="0" applyFill="1" applyBorder="1"/>
    <xf numFmtId="0" fontId="0" fillId="0" borderId="22" xfId="0" applyFont="1" applyBorder="1" applyAlignment="1">
      <alignment vertical="top"/>
    </xf>
    <xf numFmtId="10" fontId="3" fillId="5" borderId="57" xfId="0" applyNumberFormat="1" applyFont="1" applyFill="1" applyBorder="1" applyAlignment="1">
      <alignment horizontal="center" vertical="center"/>
    </xf>
    <xf numFmtId="10" fontId="3" fillId="5" borderId="58" xfId="1" applyNumberFormat="1" applyFont="1" applyFill="1" applyBorder="1" applyAlignment="1">
      <alignment horizontal="center" vertical="center"/>
    </xf>
    <xf numFmtId="9" fontId="2" fillId="5" borderId="58" xfId="1" applyFont="1" applyFill="1" applyBorder="1" applyAlignment="1">
      <alignment vertical="top"/>
    </xf>
    <xf numFmtId="10" fontId="0" fillId="2" borderId="59" xfId="1" applyNumberFormat="1" applyFont="1" applyFill="1" applyBorder="1" applyAlignment="1">
      <alignment horizontal="center" vertical="top"/>
    </xf>
    <xf numFmtId="10" fontId="0" fillId="0" borderId="59" xfId="1" applyNumberFormat="1" applyFont="1" applyFill="1" applyBorder="1" applyAlignment="1">
      <alignment horizontal="center" vertical="top"/>
    </xf>
    <xf numFmtId="9" fontId="32" fillId="5" borderId="60" xfId="1" applyFont="1" applyFill="1" applyBorder="1" applyAlignment="1">
      <alignment horizontal="center" vertical="top"/>
    </xf>
    <xf numFmtId="3" fontId="0" fillId="0" borderId="62" xfId="0" applyNumberFormat="1" applyFont="1" applyFill="1" applyBorder="1" applyAlignment="1">
      <alignment horizontal="center" vertical="center"/>
    </xf>
    <xf numFmtId="3" fontId="0" fillId="2" borderId="62" xfId="0" applyNumberFormat="1" applyFont="1" applyFill="1" applyBorder="1" applyAlignment="1">
      <alignment horizontal="center" vertical="center"/>
    </xf>
    <xf numFmtId="0" fontId="0" fillId="5" borderId="30" xfId="0" applyFont="1" applyFill="1" applyBorder="1" applyAlignment="1">
      <alignment vertical="top"/>
    </xf>
    <xf numFmtId="0" fontId="23" fillId="9" borderId="50" xfId="0" applyFont="1" applyFill="1" applyBorder="1" applyAlignment="1">
      <alignment horizontal="left" vertical="center" indent="1"/>
    </xf>
    <xf numFmtId="0" fontId="0" fillId="2" borderId="0" xfId="0" applyFont="1" applyFill="1" applyBorder="1" applyAlignment="1">
      <alignment vertical="center"/>
    </xf>
    <xf numFmtId="0" fontId="0" fillId="2" borderId="22" xfId="0" applyFont="1" applyFill="1" applyBorder="1" applyAlignment="1">
      <alignment vertical="center"/>
    </xf>
    <xf numFmtId="0" fontId="13" fillId="5" borderId="42" xfId="0" applyFont="1" applyFill="1" applyBorder="1" applyAlignment="1">
      <alignment horizontal="center" vertical="center"/>
    </xf>
    <xf numFmtId="0" fontId="23" fillId="11" borderId="0" xfId="0" applyFont="1" applyFill="1" applyBorder="1" applyAlignment="1">
      <alignment horizontal="center" vertical="center"/>
    </xf>
    <xf numFmtId="9" fontId="2" fillId="7" borderId="42" xfId="0" applyNumberFormat="1" applyFont="1" applyFill="1" applyBorder="1" applyAlignment="1">
      <alignment horizontal="center" vertical="center"/>
    </xf>
    <xf numFmtId="0" fontId="0" fillId="8" borderId="0" xfId="0" applyFont="1" applyFill="1" applyBorder="1" applyAlignment="1">
      <alignment vertical="top"/>
    </xf>
    <xf numFmtId="0" fontId="0" fillId="0" borderId="0" xfId="0" applyFont="1" applyBorder="1" applyAlignment="1">
      <alignment vertical="top"/>
    </xf>
    <xf numFmtId="0" fontId="2" fillId="0" borderId="0" xfId="0" applyFont="1" applyFill="1" applyBorder="1" applyAlignment="1">
      <alignment vertical="top"/>
    </xf>
    <xf numFmtId="0" fontId="0" fillId="0" borderId="0" xfId="0" applyFont="1" applyFill="1" applyBorder="1" applyAlignment="1">
      <alignment vertical="top"/>
    </xf>
    <xf numFmtId="0" fontId="8" fillId="0" borderId="0" xfId="0" applyFont="1" applyFill="1" applyBorder="1" applyAlignment="1">
      <alignment horizontal="left" vertical="top" wrapText="1"/>
    </xf>
    <xf numFmtId="0" fontId="8" fillId="0" borderId="0" xfId="0" applyFont="1" applyFill="1" applyBorder="1" applyAlignment="1">
      <alignment vertical="top"/>
    </xf>
    <xf numFmtId="0" fontId="4" fillId="9" borderId="16" xfId="0" applyFont="1" applyFill="1" applyBorder="1" applyAlignment="1">
      <alignment horizontal="center" vertical="top"/>
    </xf>
    <xf numFmtId="0" fontId="4" fillId="9" borderId="17" xfId="0" applyFont="1" applyFill="1" applyBorder="1" applyAlignment="1">
      <alignment horizontal="center" vertical="top"/>
    </xf>
    <xf numFmtId="0" fontId="0" fillId="8" borderId="68" xfId="0" applyFont="1" applyFill="1" applyBorder="1" applyAlignment="1">
      <alignment vertical="top"/>
    </xf>
    <xf numFmtId="0" fontId="4" fillId="8" borderId="16" xfId="0" applyFont="1" applyFill="1" applyBorder="1" applyAlignment="1">
      <alignment horizontal="center" vertical="top"/>
    </xf>
    <xf numFmtId="0" fontId="0" fillId="5" borderId="69" xfId="0" applyFont="1" applyFill="1" applyBorder="1" applyAlignment="1">
      <alignment vertical="top"/>
    </xf>
    <xf numFmtId="0" fontId="2" fillId="10" borderId="0" xfId="0" applyFont="1" applyFill="1" applyBorder="1" applyAlignment="1">
      <alignment horizontal="left" vertical="center" indent="1"/>
    </xf>
    <xf numFmtId="3" fontId="3" fillId="3" borderId="42" xfId="0" applyNumberFormat="1" applyFont="1" applyFill="1" applyBorder="1" applyAlignment="1">
      <alignment horizontal="center" vertical="center"/>
    </xf>
    <xf numFmtId="0" fontId="30" fillId="11" borderId="42" xfId="0" applyFont="1" applyFill="1" applyBorder="1" applyAlignment="1">
      <alignment horizontal="left" vertical="top" indent="1"/>
    </xf>
    <xf numFmtId="3" fontId="3" fillId="3" borderId="42" xfId="0" applyNumberFormat="1" applyFont="1" applyFill="1" applyBorder="1" applyAlignment="1">
      <alignment horizontal="left" vertical="center" indent="1"/>
    </xf>
    <xf numFmtId="4" fontId="3" fillId="3" borderId="42" xfId="0" applyNumberFormat="1" applyFont="1" applyFill="1" applyBorder="1" applyAlignment="1">
      <alignment horizontal="center" vertical="center"/>
    </xf>
    <xf numFmtId="0" fontId="30" fillId="11" borderId="45" xfId="0" applyFont="1" applyFill="1" applyBorder="1" applyAlignment="1">
      <alignment horizontal="left" vertical="top" indent="1"/>
    </xf>
    <xf numFmtId="0" fontId="30" fillId="11" borderId="46" xfId="0" applyFont="1" applyFill="1" applyBorder="1" applyAlignment="1">
      <alignment horizontal="left" vertical="top" indent="1"/>
    </xf>
    <xf numFmtId="0" fontId="30" fillId="11" borderId="47" xfId="0" applyFont="1" applyFill="1" applyBorder="1" applyAlignment="1">
      <alignment horizontal="left" vertical="top" indent="1"/>
    </xf>
    <xf numFmtId="0" fontId="34" fillId="3" borderId="42" xfId="0" applyFont="1" applyFill="1" applyBorder="1" applyAlignment="1">
      <alignment vertical="center"/>
    </xf>
    <xf numFmtId="0" fontId="35" fillId="3" borderId="42" xfId="0" applyFont="1" applyFill="1" applyBorder="1" applyAlignment="1">
      <alignment vertical="center"/>
    </xf>
    <xf numFmtId="0" fontId="35" fillId="3" borderId="42" xfId="0" applyFont="1" applyFill="1" applyBorder="1" applyAlignment="1">
      <alignment horizontal="left" vertical="center" indent="1"/>
    </xf>
    <xf numFmtId="0" fontId="3" fillId="3" borderId="42" xfId="0" applyFont="1" applyFill="1" applyBorder="1" applyAlignment="1">
      <alignment horizontal="left" vertical="center" indent="1"/>
    </xf>
    <xf numFmtId="0" fontId="32" fillId="10" borderId="42" xfId="0" applyFont="1" applyFill="1" applyBorder="1" applyAlignment="1">
      <alignment horizontal="left" vertical="center" indent="1"/>
    </xf>
    <xf numFmtId="0" fontId="32" fillId="10" borderId="42" xfId="0" applyFont="1" applyFill="1" applyBorder="1" applyAlignment="1">
      <alignment horizontal="center" vertical="center"/>
    </xf>
    <xf numFmtId="0" fontId="30" fillId="11" borderId="43" xfId="0" applyFont="1" applyFill="1" applyBorder="1" applyAlignment="1">
      <alignment horizontal="left" vertical="top" indent="1"/>
    </xf>
    <xf numFmtId="0" fontId="30" fillId="11" borderId="0" xfId="0" applyFont="1" applyFill="1" applyBorder="1" applyAlignment="1">
      <alignment horizontal="left" vertical="top" indent="1"/>
    </xf>
    <xf numFmtId="0" fontId="30" fillId="11" borderId="44" xfId="0" applyFont="1" applyFill="1" applyBorder="1" applyAlignment="1">
      <alignment horizontal="left" vertical="top" indent="1"/>
    </xf>
    <xf numFmtId="10" fontId="3" fillId="3" borderId="42" xfId="0" applyNumberFormat="1" applyFont="1" applyFill="1" applyBorder="1" applyAlignment="1">
      <alignment horizontal="center" vertical="center"/>
    </xf>
    <xf numFmtId="0" fontId="2" fillId="6" borderId="73" xfId="0" applyFont="1" applyFill="1" applyBorder="1" applyAlignment="1">
      <alignment horizontal="left" vertical="center"/>
    </xf>
    <xf numFmtId="3" fontId="0" fillId="0" borderId="74" xfId="0" applyNumberFormat="1" applyFont="1" applyFill="1" applyBorder="1" applyAlignment="1">
      <alignment horizontal="center" vertical="center"/>
    </xf>
    <xf numFmtId="0" fontId="2" fillId="5" borderId="73" xfId="0" applyFont="1" applyFill="1" applyBorder="1" applyAlignment="1">
      <alignment horizontal="left" vertical="center"/>
    </xf>
    <xf numFmtId="0" fontId="0" fillId="0" borderId="71" xfId="0" applyFont="1" applyBorder="1" applyAlignment="1">
      <alignment vertical="top"/>
    </xf>
    <xf numFmtId="0" fontId="2" fillId="9" borderId="73" xfId="0" applyFont="1" applyFill="1" applyBorder="1" applyAlignment="1">
      <alignment horizontal="left" vertical="center"/>
    </xf>
    <xf numFmtId="0" fontId="2" fillId="13" borderId="73" xfId="0" applyFont="1" applyFill="1" applyBorder="1" applyAlignment="1">
      <alignment horizontal="left" vertical="center"/>
    </xf>
    <xf numFmtId="0" fontId="2" fillId="14" borderId="73" xfId="0" applyFont="1" applyFill="1" applyBorder="1" applyAlignment="1">
      <alignment horizontal="left" vertical="center"/>
    </xf>
    <xf numFmtId="0" fontId="2" fillId="7" borderId="73" xfId="0" applyFont="1" applyFill="1" applyBorder="1" applyAlignment="1">
      <alignment horizontal="left" vertical="center"/>
    </xf>
    <xf numFmtId="0" fontId="2" fillId="10" borderId="75" xfId="0" applyFont="1" applyFill="1" applyBorder="1" applyAlignment="1">
      <alignment horizontal="left" vertical="center"/>
    </xf>
    <xf numFmtId="3" fontId="20" fillId="10" borderId="76" xfId="0" applyNumberFormat="1" applyFont="1" applyFill="1" applyBorder="1" applyAlignment="1">
      <alignment horizontal="center" vertical="center"/>
    </xf>
    <xf numFmtId="3" fontId="2" fillId="10" borderId="76" xfId="0" applyNumberFormat="1" applyFont="1" applyFill="1" applyBorder="1" applyAlignment="1">
      <alignment horizontal="center" vertical="center"/>
    </xf>
    <xf numFmtId="0" fontId="0" fillId="10" borderId="77" xfId="0" applyFont="1" applyFill="1" applyBorder="1" applyAlignment="1">
      <alignment vertical="top"/>
    </xf>
    <xf numFmtId="0" fontId="14" fillId="10" borderId="79" xfId="0" applyFont="1" applyFill="1" applyBorder="1" applyAlignment="1">
      <alignment horizontal="right" vertical="top"/>
    </xf>
    <xf numFmtId="0" fontId="0" fillId="10" borderId="79" xfId="0" applyFont="1" applyFill="1" applyBorder="1" applyAlignment="1">
      <alignment vertical="top"/>
    </xf>
    <xf numFmtId="10" fontId="0" fillId="10" borderId="80" xfId="1" applyNumberFormat="1" applyFont="1" applyFill="1" applyBorder="1" applyAlignment="1">
      <alignment horizontal="center" vertical="top"/>
    </xf>
    <xf numFmtId="0" fontId="30" fillId="11" borderId="52" xfId="0" applyFont="1" applyFill="1" applyBorder="1" applyAlignment="1">
      <alignment horizontal="left" vertical="top" wrapText="1" indent="1"/>
    </xf>
    <xf numFmtId="0" fontId="30" fillId="11" borderId="43" xfId="0" applyFont="1" applyFill="1" applyBorder="1" applyAlignment="1">
      <alignment horizontal="left" vertical="top" wrapText="1" indent="1"/>
    </xf>
    <xf numFmtId="0" fontId="30" fillId="11" borderId="0" xfId="0" applyFont="1" applyFill="1" applyBorder="1" applyAlignment="1">
      <alignment horizontal="left" vertical="top" wrapText="1" indent="1"/>
    </xf>
    <xf numFmtId="0" fontId="30" fillId="11" borderId="45" xfId="0" applyFont="1" applyFill="1" applyBorder="1" applyAlignment="1">
      <alignment horizontal="left" vertical="top" wrapText="1" indent="1"/>
    </xf>
    <xf numFmtId="0" fontId="30" fillId="11" borderId="46" xfId="0" applyFont="1" applyFill="1" applyBorder="1" applyAlignment="1">
      <alignment horizontal="left" vertical="top" wrapText="1" indent="1"/>
    </xf>
    <xf numFmtId="0" fontId="2" fillId="10" borderId="42" xfId="0" applyFont="1" applyFill="1" applyBorder="1" applyAlignment="1">
      <alignment horizontal="center" vertical="center" wrapText="1"/>
    </xf>
    <xf numFmtId="0" fontId="34" fillId="3" borderId="42" xfId="0" applyFont="1" applyFill="1" applyBorder="1" applyAlignment="1">
      <alignment horizontal="center" vertical="center"/>
    </xf>
    <xf numFmtId="0" fontId="0" fillId="2" borderId="81" xfId="1" applyNumberFormat="1" applyFont="1" applyFill="1" applyBorder="1" applyAlignment="1">
      <alignment horizontal="left" vertical="top"/>
    </xf>
    <xf numFmtId="0" fontId="0" fillId="0" borderId="81" xfId="1" applyNumberFormat="1" applyFont="1" applyBorder="1" applyAlignment="1">
      <alignment horizontal="left" vertical="top"/>
    </xf>
    <xf numFmtId="0" fontId="34" fillId="3" borderId="42" xfId="0" applyNumberFormat="1" applyFont="1" applyFill="1" applyBorder="1" applyAlignment="1">
      <alignment vertical="center"/>
    </xf>
    <xf numFmtId="0" fontId="3" fillId="3" borderId="42" xfId="0" applyNumberFormat="1" applyFont="1" applyFill="1" applyBorder="1" applyAlignment="1">
      <alignment vertical="center"/>
    </xf>
    <xf numFmtId="0" fontId="3" fillId="3" borderId="42" xfId="0" applyNumberFormat="1" applyFont="1" applyFill="1" applyBorder="1" applyAlignment="1">
      <alignment horizontal="left" vertical="center"/>
    </xf>
    <xf numFmtId="0" fontId="2" fillId="9" borderId="1" xfId="0" applyFont="1" applyFill="1" applyBorder="1" applyAlignment="1">
      <alignment horizontal="center" vertical="center" wrapText="1"/>
    </xf>
    <xf numFmtId="0" fontId="23" fillId="9" borderId="48" xfId="0" applyFont="1" applyFill="1" applyBorder="1" applyAlignment="1">
      <alignment horizontal="left" vertical="center" indent="1"/>
    </xf>
    <xf numFmtId="0" fontId="30" fillId="11" borderId="42" xfId="0" applyFont="1" applyFill="1" applyBorder="1" applyAlignment="1">
      <alignment horizontal="left" vertical="top" wrapText="1" indent="1"/>
    </xf>
    <xf numFmtId="0" fontId="0" fillId="11" borderId="42" xfId="0" applyFont="1" applyFill="1" applyBorder="1" applyAlignment="1">
      <alignment horizontal="left" vertical="top" wrapText="1" indent="1"/>
    </xf>
    <xf numFmtId="0" fontId="23" fillId="9" borderId="48" xfId="0" applyFont="1" applyFill="1" applyBorder="1" applyAlignment="1">
      <alignment horizontal="center" vertical="center"/>
    </xf>
    <xf numFmtId="0" fontId="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7" fillId="10" borderId="42" xfId="0" applyFont="1" applyFill="1" applyBorder="1" applyAlignment="1">
      <alignment horizontal="left" vertical="top" wrapText="1" indent="1"/>
    </xf>
    <xf numFmtId="0" fontId="0" fillId="0" borderId="0" xfId="0" applyFont="1" applyBorder="1" applyAlignment="1">
      <alignment horizontal="center" vertical="center" wrapText="1"/>
    </xf>
    <xf numFmtId="0" fontId="0" fillId="0" borderId="0" xfId="0" applyFont="1" applyBorder="1" applyAlignment="1">
      <alignment vertical="top" wrapText="1"/>
    </xf>
    <xf numFmtId="0" fontId="0" fillId="0" borderId="0" xfId="0" applyFont="1" applyBorder="1" applyAlignment="1">
      <alignment horizontal="center" vertical="top"/>
    </xf>
    <xf numFmtId="0" fontId="0" fillId="0" borderId="0" xfId="0" applyFont="1" applyBorder="1" applyAlignment="1">
      <alignment horizontal="center" vertical="top" wrapText="1"/>
    </xf>
    <xf numFmtId="0" fontId="0" fillId="0" borderId="0" xfId="0" applyFont="1" applyBorder="1" applyAlignment="1">
      <alignment horizontal="left" vertical="top" wrapText="1"/>
    </xf>
    <xf numFmtId="2" fontId="0" fillId="0" borderId="84" xfId="0" applyNumberFormat="1" applyFont="1" applyFill="1" applyBorder="1" applyAlignment="1">
      <alignment vertical="top"/>
    </xf>
    <xf numFmtId="10" fontId="0" fillId="0" borderId="88" xfId="0" applyNumberFormat="1" applyFont="1" applyFill="1" applyBorder="1" applyAlignment="1">
      <alignment horizontal="center" vertical="top"/>
    </xf>
    <xf numFmtId="10" fontId="0" fillId="0" borderId="89" xfId="1" applyNumberFormat="1" applyFont="1" applyFill="1" applyBorder="1" applyAlignment="1">
      <alignment horizontal="center" vertical="top"/>
    </xf>
    <xf numFmtId="0" fontId="0" fillId="0" borderId="90" xfId="1" applyNumberFormat="1" applyFont="1" applyBorder="1" applyAlignment="1">
      <alignment horizontal="left" vertical="top"/>
    </xf>
    <xf numFmtId="0" fontId="2" fillId="5" borderId="83" xfId="0" applyFont="1" applyFill="1" applyBorder="1" applyAlignment="1">
      <alignment vertical="top"/>
    </xf>
    <xf numFmtId="0" fontId="2" fillId="5" borderId="83" xfId="0" applyFont="1" applyFill="1" applyBorder="1" applyAlignment="1">
      <alignment horizontal="center" vertical="top"/>
    </xf>
    <xf numFmtId="9" fontId="2" fillId="5" borderId="91" xfId="1" applyFont="1" applyFill="1" applyBorder="1" applyAlignment="1">
      <alignment horizontal="center" vertical="top"/>
    </xf>
    <xf numFmtId="9" fontId="2" fillId="5" borderId="91" xfId="1" applyFont="1" applyFill="1" applyBorder="1" applyAlignment="1">
      <alignment horizontal="left" vertical="top"/>
    </xf>
    <xf numFmtId="0" fontId="0" fillId="0" borderId="1" xfId="0" applyFont="1" applyBorder="1" applyAlignment="1">
      <alignment horizontal="center" vertical="center" wrapText="1"/>
    </xf>
    <xf numFmtId="0" fontId="0" fillId="0" borderId="1" xfId="0" applyFont="1" applyBorder="1" applyAlignment="1" applyProtection="1">
      <alignment horizontal="center" vertical="center" wrapText="1"/>
      <protection hidden="1"/>
    </xf>
    <xf numFmtId="0" fontId="0" fillId="15" borderId="1" xfId="0" applyFont="1" applyFill="1" applyBorder="1" applyAlignment="1" applyProtection="1">
      <alignment horizontal="center" vertical="center" wrapText="1"/>
      <protection hidden="1"/>
    </xf>
    <xf numFmtId="0" fontId="2" fillId="9" borderId="50" xfId="0" applyFont="1" applyFill="1" applyBorder="1" applyAlignment="1">
      <alignment horizontal="left" vertical="center" indent="1"/>
    </xf>
    <xf numFmtId="0" fontId="2" fillId="9" borderId="48" xfId="0" applyFont="1" applyFill="1" applyBorder="1" applyAlignment="1">
      <alignment horizontal="left" vertical="center" indent="1"/>
    </xf>
    <xf numFmtId="0" fontId="2" fillId="9" borderId="49" xfId="0" applyFont="1" applyFill="1" applyBorder="1" applyAlignment="1">
      <alignment horizontal="left" vertical="center" indent="1"/>
    </xf>
    <xf numFmtId="0" fontId="23" fillId="9" borderId="50" xfId="0" applyFont="1" applyFill="1" applyBorder="1" applyAlignment="1">
      <alignment horizontal="left" vertical="center" indent="1"/>
    </xf>
    <xf numFmtId="0" fontId="2" fillId="5" borderId="19" xfId="0" applyFont="1" applyFill="1" applyBorder="1" applyAlignment="1">
      <alignment vertical="top"/>
    </xf>
    <xf numFmtId="0" fontId="2" fillId="5" borderId="3" xfId="0" applyFont="1" applyFill="1" applyBorder="1" applyAlignment="1">
      <alignment vertical="top"/>
    </xf>
    <xf numFmtId="0" fontId="2" fillId="5" borderId="20" xfId="0" applyFont="1" applyFill="1" applyBorder="1" applyAlignment="1">
      <alignment vertical="top"/>
    </xf>
    <xf numFmtId="0" fontId="2" fillId="8" borderId="0" xfId="0" applyFont="1" applyFill="1" applyBorder="1" applyAlignment="1">
      <alignment vertical="top"/>
    </xf>
    <xf numFmtId="0" fontId="2" fillId="8" borderId="22" xfId="0" applyFont="1" applyFill="1" applyBorder="1" applyAlignment="1">
      <alignment vertical="top"/>
    </xf>
    <xf numFmtId="0" fontId="0" fillId="0" borderId="0" xfId="0" applyFont="1" applyFill="1" applyBorder="1" applyAlignment="1">
      <alignment horizontal="left" vertical="center"/>
    </xf>
    <xf numFmtId="0" fontId="0" fillId="0" borderId="22" xfId="0" applyFont="1" applyFill="1" applyBorder="1" applyAlignment="1">
      <alignment horizontal="lef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2" fillId="6" borderId="29" xfId="0" applyFont="1" applyFill="1" applyBorder="1" applyAlignment="1">
      <alignment horizontal="left" indent="1"/>
    </xf>
    <xf numFmtId="0" fontId="2" fillId="13" borderId="29" xfId="0" applyFont="1" applyFill="1" applyBorder="1" applyAlignment="1">
      <alignment horizontal="left" indent="1"/>
    </xf>
    <xf numFmtId="0" fontId="2" fillId="7" borderId="30" xfId="0" applyFont="1" applyFill="1" applyBorder="1" applyAlignment="1">
      <alignment horizontal="left" indent="1"/>
    </xf>
    <xf numFmtId="0" fontId="2" fillId="6" borderId="33" xfId="0" applyFont="1" applyFill="1" applyBorder="1" applyAlignment="1">
      <alignment horizontal="left" vertical="center" indent="1"/>
    </xf>
    <xf numFmtId="0" fontId="2" fillId="13" borderId="33" xfId="0" applyFont="1" applyFill="1" applyBorder="1" applyAlignment="1">
      <alignment horizontal="left" vertical="center" indent="1"/>
    </xf>
    <xf numFmtId="0" fontId="2" fillId="7" borderId="92" xfId="0" applyFont="1" applyFill="1" applyBorder="1" applyAlignment="1">
      <alignment horizontal="left" vertical="center" indent="1"/>
    </xf>
    <xf numFmtId="0" fontId="2" fillId="12" borderId="94" xfId="0" applyFont="1" applyFill="1" applyBorder="1" applyAlignment="1">
      <alignment vertical="top"/>
    </xf>
    <xf numFmtId="0" fontId="2" fillId="12" borderId="95" xfId="0" applyFont="1" applyFill="1" applyBorder="1" applyAlignment="1">
      <alignment vertical="top"/>
    </xf>
    <xf numFmtId="0" fontId="4" fillId="12" borderId="95" xfId="0" applyFont="1" applyFill="1" applyBorder="1" applyAlignment="1">
      <alignment horizontal="left" vertical="center"/>
    </xf>
    <xf numFmtId="0" fontId="4" fillId="12" borderId="95" xfId="0" applyFont="1" applyFill="1" applyBorder="1" applyAlignment="1">
      <alignment vertical="center"/>
    </xf>
    <xf numFmtId="0" fontId="4" fillId="12" borderId="96" xfId="0" applyFont="1" applyFill="1" applyBorder="1" applyAlignment="1">
      <alignment horizontal="left" vertical="center"/>
    </xf>
    <xf numFmtId="0" fontId="23" fillId="9" borderId="97" xfId="0" applyFont="1" applyFill="1" applyBorder="1" applyAlignment="1">
      <alignment horizontal="center" vertical="center"/>
    </xf>
    <xf numFmtId="0" fontId="0" fillId="12" borderId="97" xfId="0" applyFill="1" applyBorder="1" applyAlignment="1">
      <alignment horizontal="center" vertical="center"/>
    </xf>
    <xf numFmtId="0" fontId="0" fillId="0" borderId="0" xfId="0" applyFont="1" applyAlignment="1">
      <alignment horizontal="left" vertical="top"/>
    </xf>
    <xf numFmtId="0" fontId="0" fillId="0" borderId="0" xfId="0" applyFont="1" applyFill="1" applyAlignment="1">
      <alignment horizontal="left" vertical="center"/>
    </xf>
    <xf numFmtId="0" fontId="0" fillId="0" borderId="0" xfId="0" applyFont="1" applyAlignment="1">
      <alignment horizontal="left" vertical="center"/>
    </xf>
    <xf numFmtId="0" fontId="23" fillId="10" borderId="51" xfId="0" applyFont="1" applyFill="1" applyBorder="1" applyAlignment="1">
      <alignment horizontal="left" vertical="center" indent="1"/>
    </xf>
    <xf numFmtId="0" fontId="23" fillId="10" borderId="52" xfId="0" applyFont="1" applyFill="1" applyBorder="1" applyAlignment="1">
      <alignment horizontal="left" vertical="center" indent="1"/>
    </xf>
    <xf numFmtId="0" fontId="23" fillId="10" borderId="53" xfId="0" applyFont="1" applyFill="1" applyBorder="1" applyAlignment="1">
      <alignment horizontal="left" vertical="center" indent="1"/>
    </xf>
    <xf numFmtId="0" fontId="23" fillId="10" borderId="43" xfId="0" applyFont="1" applyFill="1" applyBorder="1" applyAlignment="1">
      <alignment horizontal="left" vertical="center" indent="1"/>
    </xf>
    <xf numFmtId="0" fontId="23" fillId="10" borderId="0" xfId="0" applyFont="1" applyFill="1" applyBorder="1" applyAlignment="1">
      <alignment horizontal="left" vertical="center" indent="1"/>
    </xf>
    <xf numFmtId="0" fontId="23" fillId="10" borderId="44" xfId="0" applyFont="1" applyFill="1" applyBorder="1" applyAlignment="1">
      <alignment horizontal="left" vertical="center" indent="1"/>
    </xf>
    <xf numFmtId="0" fontId="30" fillId="10" borderId="51" xfId="0" applyFont="1" applyFill="1" applyBorder="1" applyAlignment="1">
      <alignment horizontal="left" vertical="top" wrapText="1" indent="1"/>
    </xf>
    <xf numFmtId="0" fontId="30" fillId="10" borderId="52" xfId="0" applyFont="1" applyFill="1" applyBorder="1" applyAlignment="1">
      <alignment horizontal="left" vertical="top" wrapText="1" indent="1"/>
    </xf>
    <xf numFmtId="0" fontId="30" fillId="10" borderId="53" xfId="0" applyFont="1" applyFill="1" applyBorder="1" applyAlignment="1">
      <alignment horizontal="left" vertical="top" wrapText="1" indent="1"/>
    </xf>
    <xf numFmtId="0" fontId="30" fillId="10" borderId="43" xfId="0" applyFont="1" applyFill="1" applyBorder="1" applyAlignment="1">
      <alignment horizontal="left" vertical="top" wrapText="1" indent="1"/>
    </xf>
    <xf numFmtId="0" fontId="30" fillId="10" borderId="0" xfId="0" applyFont="1" applyFill="1" applyBorder="1" applyAlignment="1">
      <alignment horizontal="left" vertical="top" wrapText="1" indent="1"/>
    </xf>
    <xf numFmtId="0" fontId="30" fillId="10" borderId="44" xfId="0" applyFont="1" applyFill="1" applyBorder="1" applyAlignment="1">
      <alignment horizontal="left" vertical="top" wrapText="1" indent="1"/>
    </xf>
    <xf numFmtId="0" fontId="30" fillId="10" borderId="45" xfId="0" applyFont="1" applyFill="1" applyBorder="1" applyAlignment="1">
      <alignment horizontal="left" vertical="top" wrapText="1" indent="1"/>
    </xf>
    <xf numFmtId="0" fontId="30" fillId="10" borderId="46" xfId="0" applyFont="1" applyFill="1" applyBorder="1" applyAlignment="1">
      <alignment horizontal="left" vertical="top" wrapText="1" indent="1"/>
    </xf>
    <xf numFmtId="0" fontId="30" fillId="10" borderId="47" xfId="0" applyFont="1" applyFill="1" applyBorder="1" applyAlignment="1">
      <alignment horizontal="left" vertical="top" wrapText="1" indent="1"/>
    </xf>
    <xf numFmtId="0" fontId="23" fillId="9" borderId="50" xfId="0" applyFont="1" applyFill="1" applyBorder="1" applyAlignment="1">
      <alignment horizontal="left" vertical="center" indent="1"/>
    </xf>
    <xf numFmtId="0" fontId="23" fillId="9" borderId="48" xfId="0" applyFont="1" applyFill="1" applyBorder="1" applyAlignment="1">
      <alignment horizontal="left" vertical="center" indent="1"/>
    </xf>
    <xf numFmtId="0" fontId="23" fillId="9" borderId="49" xfId="0" applyFont="1" applyFill="1" applyBorder="1" applyAlignment="1">
      <alignment horizontal="left" vertical="center" indent="1"/>
    </xf>
    <xf numFmtId="0" fontId="30" fillId="10" borderId="51" xfId="0" applyFont="1" applyFill="1" applyBorder="1" applyAlignment="1">
      <alignment horizontal="left" vertical="top" indent="1"/>
    </xf>
    <xf numFmtId="0" fontId="30" fillId="10" borderId="52" xfId="0" applyFont="1" applyFill="1" applyBorder="1" applyAlignment="1">
      <alignment horizontal="left" vertical="top" indent="1"/>
    </xf>
    <xf numFmtId="0" fontId="30" fillId="10" borderId="53" xfId="0" applyFont="1" applyFill="1" applyBorder="1" applyAlignment="1">
      <alignment horizontal="left" vertical="top" indent="1"/>
    </xf>
    <xf numFmtId="0" fontId="30" fillId="10" borderId="43" xfId="0" applyFont="1" applyFill="1" applyBorder="1" applyAlignment="1">
      <alignment horizontal="left" vertical="top" indent="1"/>
    </xf>
    <xf numFmtId="0" fontId="30" fillId="10" borderId="0" xfId="0" applyFont="1" applyFill="1" applyBorder="1" applyAlignment="1">
      <alignment horizontal="left" vertical="top" indent="1"/>
    </xf>
    <xf numFmtId="0" fontId="30" fillId="10" borderId="44" xfId="0" applyFont="1" applyFill="1" applyBorder="1" applyAlignment="1">
      <alignment horizontal="left" vertical="top" indent="1"/>
    </xf>
    <xf numFmtId="0" fontId="2" fillId="9" borderId="50" xfId="0" applyFont="1" applyFill="1" applyBorder="1" applyAlignment="1">
      <alignment horizontal="left" vertical="center" indent="1"/>
    </xf>
    <xf numFmtId="0" fontId="2" fillId="9" borderId="48" xfId="0" applyFont="1" applyFill="1" applyBorder="1" applyAlignment="1">
      <alignment horizontal="left" vertical="center" indent="1"/>
    </xf>
    <xf numFmtId="0" fontId="2" fillId="9" borderId="49" xfId="0" applyFont="1" applyFill="1" applyBorder="1" applyAlignment="1">
      <alignment horizontal="left" vertical="center" indent="1"/>
    </xf>
    <xf numFmtId="0" fontId="31" fillId="13" borderId="0" xfId="0" applyFont="1" applyFill="1" applyBorder="1" applyAlignment="1">
      <alignment horizontal="center" vertical="center"/>
    </xf>
    <xf numFmtId="0" fontId="0" fillId="0" borderId="1" xfId="0" quotePrefix="1" applyFont="1" applyFill="1" applyBorder="1" applyAlignment="1">
      <alignment vertical="center"/>
    </xf>
    <xf numFmtId="0" fontId="0" fillId="0" borderId="1" xfId="0" quotePrefix="1" applyFont="1" applyFill="1" applyBorder="1" applyAlignment="1">
      <alignment horizontal="center" vertical="center"/>
    </xf>
    <xf numFmtId="0" fontId="0" fillId="0" borderId="1" xfId="0" quotePrefix="1" applyFont="1" applyFill="1" applyBorder="1" applyAlignment="1">
      <alignment vertical="center" wrapText="1"/>
    </xf>
    <xf numFmtId="0" fontId="0" fillId="0" borderId="1" xfId="0" quotePrefix="1" applyFont="1" applyFill="1" applyBorder="1" applyAlignment="1">
      <alignment horizontal="left" vertical="center" wrapText="1" indent="2"/>
    </xf>
    <xf numFmtId="49" fontId="0" fillId="0" borderId="1" xfId="0" quotePrefix="1" applyNumberFormat="1" applyFont="1" applyFill="1" applyBorder="1" applyAlignment="1">
      <alignment vertical="center" wrapText="1"/>
    </xf>
    <xf numFmtId="0" fontId="0" fillId="0" borderId="1" xfId="0" quotePrefix="1" applyFont="1" applyFill="1" applyBorder="1" applyAlignment="1">
      <alignment horizontal="left" vertical="center" wrapText="1"/>
    </xf>
    <xf numFmtId="0" fontId="3" fillId="0" borderId="1" xfId="0" applyFont="1" applyFill="1" applyBorder="1" applyAlignment="1">
      <alignment vertical="center" wrapText="1"/>
    </xf>
    <xf numFmtId="165" fontId="0" fillId="0" borderId="1" xfId="0" applyNumberFormat="1" applyFont="1" applyFill="1" applyBorder="1" applyAlignment="1">
      <alignment horizontal="center" vertical="center"/>
    </xf>
    <xf numFmtId="165" fontId="0" fillId="0" borderId="1" xfId="0" applyNumberFormat="1" applyFont="1" applyBorder="1" applyAlignment="1">
      <alignment horizontal="center" vertical="center"/>
    </xf>
    <xf numFmtId="0" fontId="3" fillId="6" borderId="98" xfId="0" applyFont="1" applyFill="1" applyBorder="1" applyAlignment="1">
      <alignment horizontal="center" vertical="center" wrapText="1"/>
    </xf>
    <xf numFmtId="0" fontId="3" fillId="6" borderId="98" xfId="0" applyFont="1" applyFill="1" applyBorder="1" applyAlignment="1">
      <alignment horizontal="left" vertical="center" wrapText="1"/>
    </xf>
    <xf numFmtId="0" fontId="3" fillId="6" borderId="98" xfId="0" applyFont="1" applyFill="1" applyBorder="1" applyAlignment="1">
      <alignment horizontal="center" vertical="center"/>
    </xf>
    <xf numFmtId="0" fontId="3" fillId="0" borderId="1" xfId="0" applyFont="1" applyFill="1" applyBorder="1" applyAlignment="1">
      <alignment horizontal="justify" vertical="center" wrapText="1"/>
    </xf>
    <xf numFmtId="0" fontId="0" fillId="0" borderId="1" xfId="0" applyFont="1" applyFill="1" applyBorder="1" applyAlignment="1">
      <alignment horizontal="justify" vertical="center"/>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indent="2"/>
    </xf>
    <xf numFmtId="0" fontId="0" fillId="0" borderId="1" xfId="0" applyFont="1" applyFill="1" applyBorder="1" applyAlignment="1">
      <alignment horizontal="left" vertical="center" wrapText="1" indent="3"/>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indent="1"/>
    </xf>
    <xf numFmtId="0" fontId="0"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0" fillId="0" borderId="1" xfId="0" applyFont="1" applyFill="1" applyBorder="1" applyAlignment="1" applyProtection="1">
      <alignment horizontal="left" vertical="center" wrapText="1" indent="2"/>
    </xf>
    <xf numFmtId="0" fontId="3" fillId="0" borderId="1" xfId="0" applyFont="1" applyFill="1" applyBorder="1" applyAlignment="1">
      <alignment horizontal="center" vertical="center"/>
    </xf>
    <xf numFmtId="0" fontId="0" fillId="0" borderId="1" xfId="18" applyFont="1" applyFill="1" applyBorder="1" applyAlignment="1">
      <alignment vertical="center" wrapText="1"/>
    </xf>
    <xf numFmtId="0" fontId="3" fillId="0" borderId="1" xfId="0" applyFont="1" applyFill="1" applyBorder="1" applyAlignment="1">
      <alignment horizontal="justify" vertical="center"/>
    </xf>
    <xf numFmtId="0" fontId="0" fillId="0" borderId="1" xfId="14" applyFont="1" applyFill="1" applyBorder="1" applyAlignment="1">
      <alignment horizontal="justify" vertical="center" wrapText="1"/>
    </xf>
    <xf numFmtId="0" fontId="0" fillId="0" borderId="1" xfId="12" applyFont="1" applyFill="1" applyBorder="1" applyAlignment="1">
      <alignment horizontal="justify" vertical="center" wrapText="1"/>
    </xf>
    <xf numFmtId="0" fontId="0" fillId="0" borderId="1" xfId="12" applyFont="1" applyFill="1" applyBorder="1" applyAlignment="1">
      <alignment horizontal="left" vertical="center" wrapText="1" indent="2"/>
    </xf>
    <xf numFmtId="0" fontId="0" fillId="0" borderId="1" xfId="19" applyFont="1" applyFill="1" applyBorder="1" applyAlignment="1">
      <alignment vertical="center" wrapText="1"/>
    </xf>
    <xf numFmtId="0" fontId="0" fillId="0" borderId="1" xfId="11" applyFont="1" applyFill="1" applyBorder="1" applyAlignment="1">
      <alignment horizontal="justify" vertical="center" wrapText="1"/>
    </xf>
    <xf numFmtId="0" fontId="0" fillId="0" borderId="1" xfId="29" applyFont="1" applyFill="1" applyBorder="1" applyAlignment="1">
      <alignment vertical="center" wrapText="1"/>
    </xf>
    <xf numFmtId="0" fontId="0" fillId="0" borderId="1" xfId="16" applyFont="1" applyFill="1" applyBorder="1" applyAlignment="1">
      <alignment horizontal="left" vertical="center" wrapText="1"/>
    </xf>
    <xf numFmtId="0" fontId="0" fillId="0" borderId="1" xfId="20" applyFont="1" applyFill="1" applyBorder="1" applyAlignment="1">
      <alignment vertical="center" wrapText="1"/>
    </xf>
    <xf numFmtId="0" fontId="0" fillId="0" borderId="1" xfId="21" applyFont="1" applyFill="1" applyBorder="1" applyAlignment="1">
      <alignment horizontal="left" vertical="center" wrapText="1"/>
    </xf>
    <xf numFmtId="0" fontId="0" fillId="0" borderId="1" xfId="33" applyFont="1" applyFill="1" applyBorder="1" applyAlignment="1">
      <alignment vertical="center" wrapText="1"/>
    </xf>
    <xf numFmtId="0" fontId="0" fillId="0" borderId="1" xfId="17" applyFont="1" applyFill="1" applyBorder="1" applyAlignment="1">
      <alignment vertical="center" wrapText="1"/>
    </xf>
    <xf numFmtId="0" fontId="0" fillId="0" borderId="1" xfId="10" applyFont="1" applyFill="1" applyBorder="1" applyAlignment="1">
      <alignment horizontal="left" vertical="center" wrapText="1"/>
    </xf>
    <xf numFmtId="0" fontId="0" fillId="0" borderId="1" xfId="10" applyFont="1" applyFill="1" applyBorder="1" applyAlignment="1">
      <alignment horizontal="center" vertical="center"/>
    </xf>
    <xf numFmtId="0" fontId="0" fillId="0" borderId="1" xfId="10" applyFont="1" applyFill="1" applyBorder="1" applyAlignment="1">
      <alignment horizontal="left" vertical="center" wrapText="1" indent="2"/>
    </xf>
    <xf numFmtId="0" fontId="0" fillId="0" borderId="1" xfId="13" applyFont="1" applyFill="1" applyBorder="1" applyAlignment="1">
      <alignment horizontal="justify" vertical="center" wrapText="1"/>
    </xf>
    <xf numFmtId="0" fontId="0" fillId="0" borderId="1" xfId="0" applyNumberFormat="1" applyFont="1" applyFill="1" applyBorder="1" applyAlignment="1">
      <alignment vertical="center" wrapText="1"/>
    </xf>
    <xf numFmtId="0" fontId="0" fillId="0" borderId="1" xfId="39" applyFont="1" applyFill="1" applyBorder="1" applyAlignment="1">
      <alignment vertical="center" wrapText="1"/>
    </xf>
    <xf numFmtId="0" fontId="0" fillId="0" borderId="1" xfId="4" applyFont="1" applyFill="1" applyBorder="1" applyAlignment="1" applyProtection="1">
      <alignment vertical="center" wrapText="1"/>
    </xf>
    <xf numFmtId="0" fontId="0" fillId="0" borderId="1" xfId="4" applyFont="1" applyFill="1" applyBorder="1" applyAlignment="1" applyProtection="1">
      <alignment horizontal="left" vertical="center" wrapText="1"/>
    </xf>
    <xf numFmtId="0" fontId="3" fillId="0" borderId="1" xfId="4" applyFont="1" applyFill="1" applyBorder="1" applyAlignment="1" applyProtection="1">
      <alignment vertical="center" wrapText="1"/>
    </xf>
    <xf numFmtId="0" fontId="5" fillId="0" borderId="1" xfId="0" applyFont="1" applyFill="1" applyBorder="1" applyAlignment="1">
      <alignment horizontal="left" vertical="center" wrapText="1"/>
    </xf>
    <xf numFmtId="0" fontId="0" fillId="0" borderId="1" xfId="62" applyFont="1" applyFill="1" applyBorder="1" applyAlignment="1">
      <alignment horizontal="left" vertical="center" wrapText="1"/>
    </xf>
    <xf numFmtId="0" fontId="0" fillId="0" borderId="1" xfId="4" applyFont="1" applyFill="1" applyBorder="1" applyAlignment="1">
      <alignment horizontal="left" vertical="center" wrapText="1"/>
    </xf>
    <xf numFmtId="0" fontId="0" fillId="0" borderId="1" xfId="0" applyFont="1" applyFill="1" applyBorder="1" applyAlignment="1" applyProtection="1">
      <alignment horizontal="left" vertical="center" wrapText="1" indent="2"/>
      <protection locked="0"/>
    </xf>
    <xf numFmtId="0" fontId="0" fillId="0" borderId="1" xfId="26" applyFont="1" applyFill="1" applyBorder="1" applyAlignment="1">
      <alignment horizontal="left" vertical="center" wrapText="1"/>
    </xf>
    <xf numFmtId="2" fontId="0" fillId="0" borderId="1" xfId="63" applyNumberFormat="1" applyFont="1" applyFill="1" applyBorder="1" applyAlignment="1" applyProtection="1">
      <alignment vertical="center" wrapText="1"/>
    </xf>
    <xf numFmtId="0" fontId="0" fillId="0" borderId="1" xfId="15" applyFont="1" applyFill="1" applyBorder="1" applyAlignment="1">
      <alignment horizontal="left" vertical="center" wrapText="1"/>
    </xf>
    <xf numFmtId="0" fontId="0" fillId="0" borderId="1" xfId="40" applyFont="1" applyFill="1" applyBorder="1" applyAlignment="1">
      <alignment horizontal="left" vertical="center" wrapText="1"/>
    </xf>
    <xf numFmtId="0" fontId="0" fillId="0" borderId="1" xfId="63" applyFont="1" applyFill="1" applyBorder="1" applyAlignment="1">
      <alignment vertical="center" wrapText="1"/>
    </xf>
    <xf numFmtId="0" fontId="0" fillId="0" borderId="1" xfId="11" applyFont="1" applyFill="1" applyBorder="1" applyAlignment="1">
      <alignment horizontal="left" vertical="center" wrapText="1"/>
    </xf>
    <xf numFmtId="0" fontId="0" fillId="0" borderId="1" xfId="62" applyFont="1" applyFill="1" applyBorder="1" applyAlignment="1">
      <alignment horizontal="left" vertical="center" wrapText="1" indent="2"/>
    </xf>
    <xf numFmtId="0" fontId="0" fillId="0" borderId="1" xfId="0" applyFont="1" applyFill="1" applyBorder="1" applyAlignment="1" applyProtection="1">
      <alignment vertical="center" wrapText="1"/>
      <protection locked="0"/>
    </xf>
    <xf numFmtId="0" fontId="1" fillId="0" borderId="1" xfId="62" applyFont="1" applyFill="1" applyBorder="1" applyAlignment="1">
      <alignment horizontal="left" vertical="center" wrapText="1"/>
    </xf>
    <xf numFmtId="0" fontId="0" fillId="0" borderId="1" xfId="62" quotePrefix="1" applyFont="1" applyFill="1" applyBorder="1" applyAlignment="1">
      <alignment horizontal="center" vertical="center"/>
    </xf>
    <xf numFmtId="0" fontId="0" fillId="0" borderId="1" xfId="62" applyFont="1" applyFill="1" applyBorder="1" applyAlignment="1">
      <alignment horizontal="center" vertical="center"/>
    </xf>
    <xf numFmtId="0" fontId="0" fillId="0" borderId="1" xfId="16" applyFont="1" applyFill="1" applyBorder="1" applyAlignment="1" applyProtection="1">
      <alignment vertical="center" wrapText="1"/>
    </xf>
    <xf numFmtId="0" fontId="0" fillId="0" borderId="1" xfId="16" applyFont="1" applyFill="1" applyBorder="1" applyAlignment="1">
      <alignment vertical="center" wrapText="1"/>
    </xf>
    <xf numFmtId="0" fontId="0" fillId="0" borderId="1" xfId="0" applyFont="1" applyFill="1" applyBorder="1" applyAlignment="1" applyProtection="1">
      <alignment horizontal="center" vertical="center"/>
      <protection locked="0"/>
    </xf>
    <xf numFmtId="0" fontId="0" fillId="0" borderId="1" xfId="16" quotePrefix="1" applyFont="1" applyFill="1" applyBorder="1" applyAlignment="1">
      <alignment horizontal="center" vertical="center"/>
    </xf>
    <xf numFmtId="0" fontId="0" fillId="0" borderId="1" xfId="16" applyFont="1" applyFill="1" applyBorder="1" applyAlignment="1" applyProtection="1">
      <alignment horizontal="left" vertical="center" wrapText="1" indent="4"/>
    </xf>
    <xf numFmtId="0" fontId="0" fillId="0" borderId="1" xfId="0" applyFont="1" applyFill="1" applyBorder="1" applyAlignment="1">
      <alignment horizontal="left" vertical="center" indent="2"/>
    </xf>
    <xf numFmtId="0" fontId="0" fillId="0" borderId="1" xfId="0" applyFont="1" applyFill="1" applyBorder="1" applyAlignment="1">
      <alignment vertical="center"/>
    </xf>
    <xf numFmtId="0" fontId="23" fillId="5" borderId="50" xfId="0" applyFont="1" applyFill="1" applyBorder="1" applyAlignment="1">
      <alignment horizontal="left" vertical="center" indent="1"/>
    </xf>
    <xf numFmtId="0" fontId="23" fillId="5" borderId="48" xfId="0" applyFont="1" applyFill="1" applyBorder="1" applyAlignment="1">
      <alignment horizontal="left" vertical="center" indent="1"/>
    </xf>
    <xf numFmtId="0" fontId="23" fillId="5" borderId="49" xfId="0" applyFont="1" applyFill="1" applyBorder="1" applyAlignment="1">
      <alignment horizontal="left" vertical="center" indent="1"/>
    </xf>
    <xf numFmtId="0" fontId="33" fillId="8" borderId="50" xfId="0" applyFont="1" applyFill="1" applyBorder="1" applyAlignment="1">
      <alignment horizontal="left" vertical="center" indent="1"/>
    </xf>
    <xf numFmtId="0" fontId="33" fillId="8" borderId="49" xfId="0" applyFont="1" applyFill="1" applyBorder="1" applyAlignment="1">
      <alignment horizontal="left" vertical="center" indent="1"/>
    </xf>
    <xf numFmtId="0" fontId="23" fillId="11" borderId="50" xfId="0" applyFont="1" applyFill="1" applyBorder="1" applyAlignment="1">
      <alignment horizontal="left" vertical="center" indent="1"/>
    </xf>
    <xf numFmtId="0" fontId="23" fillId="11" borderId="49" xfId="0" applyFont="1" applyFill="1" applyBorder="1" applyAlignment="1">
      <alignment horizontal="left" vertical="center" indent="1"/>
    </xf>
    <xf numFmtId="0" fontId="23" fillId="8" borderId="50" xfId="0" applyFont="1" applyFill="1" applyBorder="1" applyAlignment="1">
      <alignment horizontal="left" vertical="center" indent="1"/>
    </xf>
    <xf numFmtId="0" fontId="23" fillId="8" borderId="49" xfId="0" applyFont="1" applyFill="1" applyBorder="1" applyAlignment="1">
      <alignment horizontal="left" vertical="center" indent="1"/>
    </xf>
    <xf numFmtId="0" fontId="23" fillId="9" borderId="51" xfId="0" applyFont="1" applyFill="1" applyBorder="1" applyAlignment="1">
      <alignment horizontal="center" vertical="center"/>
    </xf>
    <xf numFmtId="0" fontId="23" fillId="9" borderId="52" xfId="0" applyFont="1" applyFill="1" applyBorder="1" applyAlignment="1">
      <alignment horizontal="center" vertical="center"/>
    </xf>
    <xf numFmtId="0" fontId="23" fillId="8" borderId="48" xfId="0" applyFont="1" applyFill="1" applyBorder="1" applyAlignment="1">
      <alignment horizontal="left" vertical="center" indent="1"/>
    </xf>
    <xf numFmtId="0" fontId="23" fillId="9" borderId="42" xfId="0" applyFont="1" applyFill="1" applyBorder="1" applyAlignment="1">
      <alignment horizontal="left" vertical="center" indent="1"/>
    </xf>
    <xf numFmtId="0" fontId="28" fillId="8" borderId="54" xfId="0" applyFont="1" applyFill="1" applyBorder="1" applyAlignment="1">
      <alignment horizontal="center" vertical="center"/>
    </xf>
    <xf numFmtId="0" fontId="28" fillId="8" borderId="56" xfId="0" applyFont="1" applyFill="1" applyBorder="1" applyAlignment="1">
      <alignment horizontal="center" vertical="center"/>
    </xf>
    <xf numFmtId="0" fontId="2" fillId="9" borderId="50" xfId="0" applyFont="1" applyFill="1" applyBorder="1" applyAlignment="1">
      <alignment horizontal="left" vertical="center" indent="1"/>
    </xf>
    <xf numFmtId="0" fontId="2" fillId="9" borderId="48" xfId="0" applyFont="1" applyFill="1" applyBorder="1" applyAlignment="1">
      <alignment horizontal="left" vertical="center" indent="1"/>
    </xf>
    <xf numFmtId="0" fontId="2" fillId="9" borderId="49" xfId="0" applyFont="1" applyFill="1" applyBorder="1" applyAlignment="1">
      <alignment horizontal="left" vertical="center" indent="1"/>
    </xf>
    <xf numFmtId="0" fontId="30" fillId="10" borderId="54" xfId="0" applyFont="1" applyFill="1" applyBorder="1" applyAlignment="1">
      <alignment horizontal="left" vertical="top" wrapText="1" indent="1"/>
    </xf>
    <xf numFmtId="0" fontId="30" fillId="10" borderId="55" xfId="0" applyFont="1" applyFill="1" applyBorder="1" applyAlignment="1">
      <alignment horizontal="left" vertical="top" wrapText="1" indent="1"/>
    </xf>
    <xf numFmtId="0" fontId="30" fillId="10" borderId="56" xfId="0" applyFont="1" applyFill="1" applyBorder="1" applyAlignment="1">
      <alignment horizontal="left" vertical="top" wrapText="1" indent="1"/>
    </xf>
    <xf numFmtId="0" fontId="23" fillId="9" borderId="43" xfId="0" applyFont="1" applyFill="1" applyBorder="1" applyAlignment="1">
      <alignment horizontal="left" vertical="center" indent="1"/>
    </xf>
    <xf numFmtId="0" fontId="23" fillId="9" borderId="0" xfId="0" applyFont="1" applyFill="1" applyBorder="1" applyAlignment="1">
      <alignment horizontal="left" vertical="center" indent="1"/>
    </xf>
    <xf numFmtId="0" fontId="23" fillId="5" borderId="42" xfId="0" applyFont="1" applyFill="1" applyBorder="1" applyAlignment="1">
      <alignment horizontal="left" vertical="center" indent="1"/>
    </xf>
    <xf numFmtId="10" fontId="30" fillId="10" borderId="54" xfId="1" applyNumberFormat="1" applyFont="1" applyFill="1" applyBorder="1" applyAlignment="1">
      <alignment horizontal="left" vertical="top" wrapText="1" indent="1"/>
    </xf>
    <xf numFmtId="10" fontId="30" fillId="10" borderId="55" xfId="1" applyNumberFormat="1" applyFont="1" applyFill="1" applyBorder="1" applyAlignment="1">
      <alignment horizontal="left" vertical="top" wrapText="1" indent="1"/>
    </xf>
    <xf numFmtId="10" fontId="30" fillId="10" borderId="56" xfId="1" applyNumberFormat="1" applyFont="1" applyFill="1" applyBorder="1" applyAlignment="1">
      <alignment horizontal="left" vertical="top" wrapText="1" indent="1"/>
    </xf>
    <xf numFmtId="9" fontId="24" fillId="10" borderId="50" xfId="1" applyFont="1" applyFill="1" applyBorder="1" applyAlignment="1">
      <alignment horizontal="left" vertical="center" wrapText="1" indent="1"/>
    </xf>
    <xf numFmtId="9" fontId="24" fillId="10" borderId="48" xfId="1" applyFont="1" applyFill="1" applyBorder="1" applyAlignment="1">
      <alignment horizontal="left" vertical="center" wrapText="1" indent="1"/>
    </xf>
    <xf numFmtId="9" fontId="24" fillId="10" borderId="49" xfId="1" applyFont="1" applyFill="1" applyBorder="1" applyAlignment="1">
      <alignment horizontal="left" vertical="center" wrapText="1" indent="1"/>
    </xf>
    <xf numFmtId="0" fontId="23" fillId="14" borderId="42" xfId="0" applyFont="1" applyFill="1" applyBorder="1" applyAlignment="1">
      <alignment horizontal="left" vertical="center" indent="1"/>
    </xf>
    <xf numFmtId="0" fontId="23" fillId="9" borderId="50" xfId="0" applyFont="1" applyFill="1" applyBorder="1" applyAlignment="1">
      <alignment horizontal="left" vertical="center" indent="1"/>
    </xf>
    <xf numFmtId="0" fontId="23" fillId="9" borderId="48" xfId="0" applyFont="1" applyFill="1" applyBorder="1" applyAlignment="1">
      <alignment horizontal="left" vertical="center" indent="1"/>
    </xf>
    <xf numFmtId="0" fontId="23" fillId="9" borderId="49" xfId="0" applyFont="1" applyFill="1" applyBorder="1" applyAlignment="1">
      <alignment horizontal="left" vertical="center" indent="1"/>
    </xf>
    <xf numFmtId="0" fontId="27" fillId="13" borderId="50" xfId="0" applyFont="1" applyFill="1" applyBorder="1" applyAlignment="1">
      <alignment horizontal="left" vertical="center" indent="1"/>
    </xf>
    <xf numFmtId="0" fontId="27" fillId="13" borderId="48" xfId="0" applyFont="1" applyFill="1" applyBorder="1" applyAlignment="1">
      <alignment horizontal="left" vertical="center" indent="1"/>
    </xf>
    <xf numFmtId="0" fontId="27" fillId="13" borderId="49" xfId="0" applyFont="1" applyFill="1" applyBorder="1" applyAlignment="1">
      <alignment horizontal="left" vertical="center" indent="1"/>
    </xf>
    <xf numFmtId="0" fontId="4" fillId="14" borderId="54" xfId="0" applyFont="1" applyFill="1" applyBorder="1" applyAlignment="1">
      <alignment horizontal="left" vertical="top" wrapText="1" indent="1"/>
    </xf>
    <xf numFmtId="0" fontId="4" fillId="14" borderId="55" xfId="0" applyFont="1" applyFill="1" applyBorder="1" applyAlignment="1">
      <alignment horizontal="left" vertical="top" wrapText="1" indent="1"/>
    </xf>
    <xf numFmtId="0" fontId="30" fillId="10" borderId="53" xfId="0" applyFont="1" applyFill="1" applyBorder="1" applyAlignment="1">
      <alignment horizontal="left" vertical="top" wrapText="1" indent="1"/>
    </xf>
    <xf numFmtId="0" fontId="30" fillId="10" borderId="44" xfId="0" applyFont="1" applyFill="1" applyBorder="1" applyAlignment="1">
      <alignment horizontal="left" vertical="top" wrapText="1" indent="1"/>
    </xf>
    <xf numFmtId="0" fontId="30" fillId="10" borderId="47" xfId="0" applyFont="1" applyFill="1" applyBorder="1" applyAlignment="1">
      <alignment horizontal="left" vertical="top" wrapText="1" indent="1"/>
    </xf>
    <xf numFmtId="0" fontId="2" fillId="5" borderId="4" xfId="0" applyFont="1" applyFill="1" applyBorder="1" applyAlignment="1">
      <alignment horizontal="center" vertical="top" wrapText="1"/>
    </xf>
    <xf numFmtId="0" fontId="2" fillId="5" borderId="5" xfId="0" applyFont="1" applyFill="1" applyBorder="1" applyAlignment="1">
      <alignment horizontal="center" vertical="top" wrapText="1"/>
    </xf>
    <xf numFmtId="0" fontId="2" fillId="5" borderId="6" xfId="0" applyFont="1" applyFill="1" applyBorder="1" applyAlignment="1">
      <alignment horizontal="center" vertical="top" wrapText="1"/>
    </xf>
    <xf numFmtId="0" fontId="3" fillId="12" borderId="19" xfId="0" applyFont="1" applyFill="1" applyBorder="1" applyAlignment="1">
      <alignment vertical="top" wrapText="1"/>
    </xf>
    <xf numFmtId="0" fontId="3" fillId="12" borderId="3" xfId="0" applyFont="1" applyFill="1" applyBorder="1" applyAlignment="1">
      <alignment vertical="top" wrapText="1"/>
    </xf>
    <xf numFmtId="0" fontId="22" fillId="12" borderId="3" xfId="0" applyFont="1" applyFill="1" applyBorder="1" applyAlignment="1">
      <alignment horizontal="right" vertical="top" wrapText="1"/>
    </xf>
    <xf numFmtId="0" fontId="22" fillId="12" borderId="20" xfId="0" applyFont="1" applyFill="1" applyBorder="1" applyAlignment="1">
      <alignment horizontal="right" vertical="top" wrapText="1"/>
    </xf>
    <xf numFmtId="0" fontId="3" fillId="12" borderId="23"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22" fillId="12" borderId="24" xfId="0" applyFont="1" applyFill="1" applyBorder="1" applyAlignment="1">
      <alignment horizontal="right" vertical="center" wrapText="1"/>
    </xf>
    <xf numFmtId="0" fontId="22" fillId="12" borderId="25" xfId="0" applyFont="1" applyFill="1" applyBorder="1" applyAlignment="1">
      <alignment horizontal="right" vertical="center" wrapText="1"/>
    </xf>
    <xf numFmtId="0" fontId="13" fillId="8" borderId="4" xfId="0" applyFont="1" applyFill="1" applyBorder="1" applyAlignment="1">
      <alignment horizontal="center"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2" fillId="7" borderId="16" xfId="0" applyFont="1" applyFill="1" applyBorder="1" applyAlignment="1">
      <alignment horizontal="center" vertical="top"/>
    </xf>
    <xf numFmtId="0" fontId="2" fillId="7" borderId="66" xfId="0" applyFont="1" applyFill="1" applyBorder="1" applyAlignment="1">
      <alignment horizontal="center" vertical="top"/>
    </xf>
    <xf numFmtId="0" fontId="2" fillId="7" borderId="0" xfId="0" applyFont="1" applyFill="1" applyBorder="1" applyAlignment="1">
      <alignment horizontal="center" vertical="top"/>
    </xf>
    <xf numFmtId="0" fontId="2" fillId="7" borderId="67" xfId="0" applyFont="1" applyFill="1" applyBorder="1" applyAlignment="1">
      <alignment horizontal="center" vertical="top"/>
    </xf>
    <xf numFmtId="0" fontId="2" fillId="7" borderId="17" xfId="0" applyFont="1" applyFill="1" applyBorder="1" applyAlignment="1">
      <alignment horizontal="center" vertical="top"/>
    </xf>
    <xf numFmtId="0" fontId="2" fillId="7" borderId="65" xfId="0" applyFont="1" applyFill="1" applyBorder="1" applyAlignment="1">
      <alignment horizontal="center" vertical="top"/>
    </xf>
    <xf numFmtId="0" fontId="2" fillId="7" borderId="64" xfId="0" applyFont="1" applyFill="1" applyBorder="1" applyAlignment="1">
      <alignment horizontal="center" vertical="top"/>
    </xf>
    <xf numFmtId="0" fontId="0" fillId="2" borderId="34" xfId="0" applyFont="1" applyFill="1" applyBorder="1" applyAlignment="1">
      <alignment horizontal="left" vertical="top"/>
    </xf>
    <xf numFmtId="0" fontId="0" fillId="2" borderId="8" xfId="0" applyFont="1" applyFill="1" applyBorder="1" applyAlignment="1">
      <alignment horizontal="left" vertical="top"/>
    </xf>
    <xf numFmtId="0" fontId="0" fillId="2" borderId="35" xfId="0" applyFont="1" applyFill="1" applyBorder="1" applyAlignment="1">
      <alignment horizontal="left" vertical="top"/>
    </xf>
    <xf numFmtId="0" fontId="0" fillId="0" borderId="34" xfId="0" applyFont="1" applyFill="1" applyBorder="1" applyAlignment="1">
      <alignment horizontal="left" vertical="top"/>
    </xf>
    <xf numFmtId="0" fontId="0" fillId="0" borderId="8" xfId="0" applyFont="1" applyFill="1" applyBorder="1" applyAlignment="1">
      <alignment horizontal="left" vertical="top"/>
    </xf>
    <xf numFmtId="0" fontId="0" fillId="0" borderId="35" xfId="0" applyFont="1" applyFill="1" applyBorder="1" applyAlignment="1">
      <alignment horizontal="left" vertical="top"/>
    </xf>
    <xf numFmtId="0" fontId="2" fillId="5" borderId="32" xfId="0" applyFont="1" applyFill="1" applyBorder="1" applyAlignment="1">
      <alignment horizontal="left" vertical="top"/>
    </xf>
    <xf numFmtId="0" fontId="2" fillId="5" borderId="61" xfId="0" applyFont="1" applyFill="1" applyBorder="1" applyAlignment="1">
      <alignment horizontal="left" vertical="top"/>
    </xf>
    <xf numFmtId="0" fontId="2" fillId="5" borderId="91" xfId="0" applyFont="1" applyFill="1" applyBorder="1" applyAlignment="1">
      <alignment horizontal="left" vertical="top"/>
    </xf>
    <xf numFmtId="0" fontId="0" fillId="0" borderId="85" xfId="0" applyFont="1" applyFill="1" applyBorder="1" applyAlignment="1">
      <alignment horizontal="left" vertical="top"/>
    </xf>
    <xf numFmtId="0" fontId="0" fillId="0" borderId="86" xfId="0" applyFont="1" applyFill="1" applyBorder="1" applyAlignment="1">
      <alignment horizontal="left" vertical="top"/>
    </xf>
    <xf numFmtId="0" fontId="0" fillId="0" borderId="87" xfId="0" applyFont="1" applyFill="1" applyBorder="1" applyAlignment="1">
      <alignment horizontal="left" vertical="top"/>
    </xf>
    <xf numFmtId="0" fontId="2" fillId="5" borderId="19" xfId="0" applyFont="1" applyFill="1" applyBorder="1" applyAlignment="1">
      <alignment vertical="top"/>
    </xf>
    <xf numFmtId="0" fontId="2" fillId="5" borderId="3" xfId="0" applyFont="1" applyFill="1" applyBorder="1" applyAlignment="1">
      <alignment vertical="top"/>
    </xf>
    <xf numFmtId="0" fontId="2" fillId="5" borderId="20" xfId="0" applyFont="1" applyFill="1" applyBorder="1" applyAlignment="1">
      <alignment vertical="top"/>
    </xf>
    <xf numFmtId="0" fontId="0" fillId="8" borderId="0" xfId="0" applyFont="1" applyFill="1" applyBorder="1" applyAlignment="1">
      <alignment vertical="top"/>
    </xf>
    <xf numFmtId="0" fontId="0" fillId="8" borderId="22" xfId="0" applyFont="1" applyFill="1" applyBorder="1" applyAlignment="1">
      <alignment vertical="top"/>
    </xf>
    <xf numFmtId="0" fontId="2" fillId="5" borderId="7" xfId="0" applyFont="1" applyFill="1" applyBorder="1" applyAlignment="1">
      <alignment horizontal="right" vertical="top"/>
    </xf>
    <xf numFmtId="0" fontId="2" fillId="5" borderId="8" xfId="0" applyFont="1" applyFill="1" applyBorder="1" applyAlignment="1">
      <alignment horizontal="right" vertical="top"/>
    </xf>
    <xf numFmtId="0" fontId="2" fillId="5" borderId="27" xfId="0" applyFont="1" applyFill="1" applyBorder="1" applyAlignment="1">
      <alignment horizontal="right" vertical="top"/>
    </xf>
    <xf numFmtId="0" fontId="2" fillId="5" borderId="9" xfId="0" applyFont="1" applyFill="1" applyBorder="1" applyAlignment="1">
      <alignment horizontal="right" vertical="top"/>
    </xf>
    <xf numFmtId="0" fontId="2" fillId="5" borderId="10" xfId="0" applyFont="1" applyFill="1" applyBorder="1" applyAlignment="1">
      <alignment horizontal="right" vertical="top"/>
    </xf>
    <xf numFmtId="0" fontId="2" fillId="5" borderId="28" xfId="0" applyFont="1" applyFill="1" applyBorder="1" applyAlignment="1">
      <alignment horizontal="right" vertical="top"/>
    </xf>
    <xf numFmtId="0" fontId="0" fillId="0" borderId="0" xfId="0" applyFont="1" applyAlignment="1">
      <alignment horizontal="left" vertical="top"/>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84" xfId="0" applyFont="1" applyFill="1" applyBorder="1" applyAlignment="1">
      <alignment horizontal="left" vertical="center"/>
    </xf>
    <xf numFmtId="0" fontId="2" fillId="5" borderId="93" xfId="0" applyFont="1" applyFill="1" applyBorder="1" applyAlignment="1">
      <alignment horizontal="left" vertical="center"/>
    </xf>
    <xf numFmtId="2" fontId="2" fillId="5" borderId="4" xfId="0" applyNumberFormat="1" applyFont="1" applyFill="1" applyBorder="1" applyAlignment="1">
      <alignment horizontal="left" vertical="top"/>
    </xf>
    <xf numFmtId="2" fontId="2" fillId="5" borderId="5" xfId="0" applyNumberFormat="1" applyFont="1" applyFill="1" applyBorder="1" applyAlignment="1">
      <alignment horizontal="left" vertical="top"/>
    </xf>
    <xf numFmtId="0" fontId="2" fillId="8" borderId="19" xfId="0" applyFont="1" applyFill="1" applyBorder="1" applyAlignment="1">
      <alignment horizontal="left" vertical="center"/>
    </xf>
    <xf numFmtId="0" fontId="2" fillId="8" borderId="21" xfId="0" applyFont="1" applyFill="1" applyBorder="1" applyAlignment="1">
      <alignment horizontal="left" vertical="center"/>
    </xf>
    <xf numFmtId="0" fontId="2" fillId="8" borderId="3" xfId="0" applyFont="1" applyFill="1" applyBorder="1" applyAlignment="1">
      <alignment horizontal="center" vertical="top"/>
    </xf>
    <xf numFmtId="0" fontId="2" fillId="8" borderId="3" xfId="0" applyFont="1" applyFill="1" applyBorder="1" applyAlignment="1">
      <alignment horizontal="center" vertical="center"/>
    </xf>
    <xf numFmtId="0" fontId="2" fillId="8" borderId="0" xfId="0" applyFont="1" applyFill="1" applyBorder="1" applyAlignment="1">
      <alignment horizontal="center" vertical="center"/>
    </xf>
    <xf numFmtId="9" fontId="2" fillId="8" borderId="3" xfId="1" applyFont="1" applyFill="1" applyBorder="1" applyAlignment="1">
      <alignment horizontal="center" vertical="center"/>
    </xf>
    <xf numFmtId="9" fontId="2" fillId="8" borderId="0" xfId="1" applyFont="1" applyFill="1" applyBorder="1" applyAlignment="1">
      <alignment horizontal="center" vertical="center"/>
    </xf>
    <xf numFmtId="9" fontId="8"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22" xfId="0" applyFont="1" applyFill="1" applyBorder="1" applyAlignment="1">
      <alignment vertical="center" wrapText="1"/>
    </xf>
    <xf numFmtId="0" fontId="8" fillId="2" borderId="0" xfId="0" applyFont="1" applyFill="1" applyBorder="1" applyAlignment="1">
      <alignment vertical="center" wrapText="1"/>
    </xf>
    <xf numFmtId="0" fontId="8" fillId="2" borderId="22" xfId="0" applyFont="1" applyFill="1" applyBorder="1" applyAlignment="1">
      <alignment vertical="center" wrapText="1"/>
    </xf>
    <xf numFmtId="0" fontId="21" fillId="2" borderId="24" xfId="0" applyFont="1" applyFill="1" applyBorder="1" applyAlignment="1">
      <alignment vertical="center" wrapText="1"/>
    </xf>
    <xf numFmtId="0" fontId="21" fillId="2" borderId="25" xfId="0" applyFont="1" applyFill="1" applyBorder="1" applyAlignment="1">
      <alignment vertical="center" wrapText="1"/>
    </xf>
    <xf numFmtId="0" fontId="2" fillId="8" borderId="20"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63" xfId="0" applyFont="1" applyFill="1" applyBorder="1" applyAlignment="1">
      <alignment horizontal="center" vertical="top"/>
    </xf>
    <xf numFmtId="2" fontId="2" fillId="10" borderId="78" xfId="0" applyNumberFormat="1" applyFont="1" applyFill="1" applyBorder="1" applyAlignment="1">
      <alignment horizontal="left" vertical="top"/>
    </xf>
    <xf numFmtId="2" fontId="2" fillId="10" borderId="79" xfId="0" applyNumberFormat="1" applyFont="1" applyFill="1" applyBorder="1" applyAlignment="1">
      <alignment horizontal="left" vertical="top"/>
    </xf>
    <xf numFmtId="0" fontId="2" fillId="8" borderId="70" xfId="0" applyFont="1" applyFill="1" applyBorder="1" applyAlignment="1">
      <alignment horizontal="left" vertical="center"/>
    </xf>
    <xf numFmtId="0" fontId="2" fillId="8" borderId="0" xfId="0" applyFont="1" applyFill="1" applyBorder="1" applyAlignment="1">
      <alignment horizontal="center" vertical="top"/>
    </xf>
    <xf numFmtId="0" fontId="2" fillId="8" borderId="71" xfId="0" applyFont="1" applyFill="1" applyBorder="1" applyAlignment="1">
      <alignment horizontal="center" vertical="center"/>
    </xf>
    <xf numFmtId="0" fontId="2" fillId="8" borderId="72" xfId="0" applyFont="1" applyFill="1" applyBorder="1" applyAlignment="1">
      <alignment horizontal="center" vertical="center"/>
    </xf>
    <xf numFmtId="0" fontId="2" fillId="9" borderId="1" xfId="0" applyFont="1" applyFill="1" applyBorder="1" applyAlignment="1">
      <alignment horizontal="left" vertical="top" indent="1"/>
    </xf>
    <xf numFmtId="0" fontId="2" fillId="8" borderId="1" xfId="0"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2" fillId="5" borderId="1" xfId="0" applyFont="1" applyFill="1" applyBorder="1" applyAlignment="1" applyProtection="1">
      <alignment horizontal="left" vertical="center" wrapText="1"/>
      <protection hidden="1"/>
    </xf>
    <xf numFmtId="0" fontId="2" fillId="9" borderId="1" xfId="0" applyFont="1" applyFill="1" applyBorder="1" applyAlignment="1">
      <alignment horizontal="center" vertical="center"/>
    </xf>
    <xf numFmtId="9" fontId="36" fillId="0" borderId="1" xfId="0" applyNumberFormat="1" applyFont="1" applyBorder="1" applyAlignment="1" applyProtection="1">
      <alignment horizontal="left" vertical="center" wrapText="1" indent="1"/>
      <protection hidden="1"/>
    </xf>
    <xf numFmtId="9" fontId="36" fillId="15" borderId="1" xfId="0" applyNumberFormat="1" applyFont="1" applyFill="1" applyBorder="1" applyAlignment="1" applyProtection="1">
      <alignment horizontal="left" vertical="center" wrapText="1" indent="1"/>
      <protection hidden="1"/>
    </xf>
    <xf numFmtId="0" fontId="4" fillId="0" borderId="2"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82" xfId="0" applyFont="1" applyFill="1" applyBorder="1" applyAlignment="1" applyProtection="1">
      <alignment horizontal="center" vertical="center" wrapText="1"/>
      <protection hidden="1"/>
    </xf>
    <xf numFmtId="0" fontId="2" fillId="8" borderId="1" xfId="0" applyFont="1" applyFill="1" applyBorder="1" applyAlignment="1">
      <alignment horizontal="center" vertical="center" wrapText="1"/>
    </xf>
  </cellXfs>
  <cellStyles count="64">
    <cellStyle name="Normal" xfId="0" builtinId="0"/>
    <cellStyle name="Normal 10" xfId="16"/>
    <cellStyle name="Normal 10 2" xfId="63"/>
    <cellStyle name="Normal 11" xfId="17"/>
    <cellStyle name="Normal 12" xfId="18"/>
    <cellStyle name="Normal 12 2" xfId="39"/>
    <cellStyle name="Normal 13" xfId="19"/>
    <cellStyle name="Normal 14" xfId="27"/>
    <cellStyle name="Normal 15" xfId="10"/>
    <cellStyle name="Normal 16" xfId="20"/>
    <cellStyle name="Normal 17" xfId="29"/>
    <cellStyle name="Normal 18" xfId="34"/>
    <cellStyle name="Normal 19" xfId="33"/>
    <cellStyle name="Normal 2" xfId="6"/>
    <cellStyle name="Normal 2 10" xfId="40"/>
    <cellStyle name="Normal 2 11" xfId="8"/>
    <cellStyle name="Normal 2 2" xfId="2"/>
    <cellStyle name="Normal 2 2 2" xfId="41"/>
    <cellStyle name="Normal 2 3" xfId="3"/>
    <cellStyle name="Normal 2 3 2" xfId="42"/>
    <cellStyle name="Normal 2 4" xfId="5"/>
    <cellStyle name="Normal 2 4 2" xfId="43"/>
    <cellStyle name="Normal 2 5" xfId="7"/>
    <cellStyle name="Normal 2 5 2" xfId="44"/>
    <cellStyle name="Normal 2 6" xfId="45"/>
    <cellStyle name="Normal 2 7" xfId="46"/>
    <cellStyle name="Normal 2 8" xfId="47"/>
    <cellStyle name="Normal 2 9" xfId="48"/>
    <cellStyle name="Normal 20" xfId="35"/>
    <cellStyle name="Normal 21" xfId="21"/>
    <cellStyle name="Normal 22" xfId="22"/>
    <cellStyle name="Normal 23" xfId="23"/>
    <cellStyle name="Normal 24" xfId="24"/>
    <cellStyle name="Normal 25" xfId="25"/>
    <cellStyle name="Normal 26" xfId="28"/>
    <cellStyle name="Normal 27" xfId="49"/>
    <cellStyle name="Normal 28" xfId="32"/>
    <cellStyle name="Normal 29" xfId="30"/>
    <cellStyle name="Normal 3" xfId="4"/>
    <cellStyle name="Normal 30" xfId="31"/>
    <cellStyle name="Normal 31" xfId="9"/>
    <cellStyle name="Normal 31 2" xfId="50"/>
    <cellStyle name="Normal 32" xfId="51"/>
    <cellStyle name="Normal 33" xfId="52"/>
    <cellStyle name="Normal 34" xfId="53"/>
    <cellStyle name="Normal 35" xfId="54"/>
    <cellStyle name="Normal 36" xfId="37"/>
    <cellStyle name="Normal 37" xfId="55"/>
    <cellStyle name="Normal 38" xfId="56"/>
    <cellStyle name="Normal 39" xfId="57"/>
    <cellStyle name="Normal 4" xfId="11"/>
    <cellStyle name="Normal 40" xfId="58"/>
    <cellStyle name="Normal 41" xfId="59"/>
    <cellStyle name="Normal 42" xfId="60"/>
    <cellStyle name="Normal 43" xfId="61"/>
    <cellStyle name="Normal 44" xfId="36"/>
    <cellStyle name="Normal 45" xfId="38"/>
    <cellStyle name="Normal 5" xfId="26"/>
    <cellStyle name="Normal 6" xfId="12"/>
    <cellStyle name="Normal 7" xfId="13"/>
    <cellStyle name="Normal 8" xfId="14"/>
    <cellStyle name="Normal 9" xfId="15"/>
    <cellStyle name="Normal_Sheet1" xfId="62"/>
    <cellStyle name="Percent" xfId="1" builtinId="5"/>
  </cellStyles>
  <dxfs count="533">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color auto="1"/>
      </font>
      <fill>
        <patternFill>
          <bgColor rgb="FFE58E1A"/>
        </patternFill>
      </fill>
    </dxf>
    <dxf>
      <font>
        <b val="0"/>
        <i val="0"/>
        <color auto="1"/>
      </font>
      <fill>
        <patternFill>
          <bgColor rgb="FF949B50"/>
        </patternFill>
      </fill>
    </dxf>
    <dxf>
      <font>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theme="0"/>
      </font>
      <fill>
        <patternFill>
          <bgColor theme="8"/>
        </patternFill>
      </fill>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ont>
        <b/>
        <i val="0"/>
        <color theme="0"/>
      </font>
      <fill>
        <patternFill>
          <bgColor theme="5"/>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ont>
        <b/>
        <i val="0"/>
        <color theme="0"/>
      </font>
      <fill>
        <patternFill>
          <bgColor rgb="FFBF311A"/>
        </patternFill>
      </fill>
    </dxf>
    <dxf>
      <font>
        <b/>
        <i val="0"/>
        <color theme="0"/>
      </font>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s>
  <tableStyles count="0" defaultTableStyle="TableStyleMedium9" defaultPivotStyle="PivotStyleLight16"/>
  <colors>
    <mruColors>
      <color rgb="FF807F83"/>
      <color rgb="FF00539B"/>
      <color rgb="FF56A0D3"/>
      <color rgb="FFBF311A"/>
      <color rgb="FF754200"/>
      <color rgb="FFE58E1A"/>
      <color rgb="FF949B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Summary!$H$85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56E0-4DF4-9D9C-4211C06D200D}"/>
              </c:ext>
            </c:extLst>
          </c:dPt>
          <c:dPt>
            <c:idx val="1"/>
            <c:bubble3D val="0"/>
            <c:spPr>
              <a:solidFill>
                <a:srgbClr val="00539B"/>
              </a:solidFill>
              <a:ln>
                <a:solidFill>
                  <a:schemeClr val="bg1"/>
                </a:solidFill>
              </a:ln>
            </c:spPr>
            <c:extLst>
              <c:ext xmlns:c16="http://schemas.microsoft.com/office/drawing/2014/chart" uri="{C3380CC4-5D6E-409C-BE32-E72D297353CC}">
                <c16:uniqueId val="{00000003-56E0-4DF4-9D9C-4211C06D200D}"/>
              </c:ext>
            </c:extLst>
          </c:dPt>
          <c:dPt>
            <c:idx val="2"/>
            <c:bubble3D val="0"/>
            <c:spPr>
              <a:solidFill>
                <a:srgbClr val="56A0D3"/>
              </a:solidFill>
              <a:ln>
                <a:solidFill>
                  <a:schemeClr val="bg1"/>
                </a:solidFill>
              </a:ln>
            </c:spPr>
            <c:extLst>
              <c:ext xmlns:c16="http://schemas.microsoft.com/office/drawing/2014/chart" uri="{C3380CC4-5D6E-409C-BE32-E72D297353CC}">
                <c16:uniqueId val="{00000005-56E0-4DF4-9D9C-4211C06D200D}"/>
              </c:ext>
            </c:extLst>
          </c:dPt>
          <c:dPt>
            <c:idx val="3"/>
            <c:bubble3D val="0"/>
            <c:spPr>
              <a:solidFill>
                <a:srgbClr val="E58E1A"/>
              </a:solidFill>
              <a:ln>
                <a:solidFill>
                  <a:schemeClr val="bg1"/>
                </a:solidFill>
              </a:ln>
            </c:spPr>
            <c:extLst>
              <c:ext xmlns:c16="http://schemas.microsoft.com/office/drawing/2014/chart" uri="{C3380CC4-5D6E-409C-BE32-E72D297353CC}">
                <c16:uniqueId val="{00000007-56E0-4DF4-9D9C-4211C06D200D}"/>
              </c:ext>
            </c:extLst>
          </c:dPt>
          <c:dPt>
            <c:idx val="4"/>
            <c:bubble3D val="0"/>
            <c:spPr>
              <a:solidFill>
                <a:srgbClr val="754200"/>
              </a:solidFill>
              <a:ln>
                <a:solidFill>
                  <a:schemeClr val="bg1"/>
                </a:solidFill>
              </a:ln>
            </c:spPr>
            <c:extLst>
              <c:ext xmlns:c16="http://schemas.microsoft.com/office/drawing/2014/chart" uri="{C3380CC4-5D6E-409C-BE32-E72D297353CC}">
                <c16:uniqueId val="{00000009-56E0-4DF4-9D9C-4211C06D200D}"/>
              </c:ext>
            </c:extLst>
          </c:dPt>
          <c:dPt>
            <c:idx val="5"/>
            <c:bubble3D val="0"/>
            <c:spPr>
              <a:solidFill>
                <a:srgbClr val="BF311A"/>
              </a:solidFill>
              <a:ln>
                <a:solidFill>
                  <a:schemeClr val="bg1"/>
                </a:solidFill>
              </a:ln>
            </c:spPr>
            <c:extLst>
              <c:ext xmlns:c16="http://schemas.microsoft.com/office/drawing/2014/chart" uri="{C3380CC4-5D6E-409C-BE32-E72D297353CC}">
                <c16:uniqueId val="{0000000B-56E0-4DF4-9D9C-4211C06D200D}"/>
              </c:ext>
            </c:extLst>
          </c:dPt>
          <c:cat>
            <c:strRef>
              <c:f>Summary!$L$87:$L$92</c:f>
              <c:strCache>
                <c:ptCount val="6"/>
                <c:pt idx="0">
                  <c:v>Y</c:v>
                </c:pt>
                <c:pt idx="1">
                  <c:v>R</c:v>
                </c:pt>
                <c:pt idx="2">
                  <c:v>T</c:v>
                </c:pt>
                <c:pt idx="3">
                  <c:v>M</c:v>
                </c:pt>
                <c:pt idx="4">
                  <c:v>F</c:v>
                </c:pt>
                <c:pt idx="5">
                  <c:v>N</c:v>
                </c:pt>
              </c:strCache>
            </c:strRef>
          </c:cat>
          <c:val>
            <c:numRef>
              <c:f>Summary!$H$87:$H$92</c:f>
              <c:numCache>
                <c:formatCode>#,##0</c:formatCode>
                <c:ptCount val="6"/>
                <c:pt idx="0">
                  <c:v>0</c:v>
                </c:pt>
                <c:pt idx="1">
                  <c:v>0</c:v>
                </c:pt>
                <c:pt idx="2">
                  <c:v>0</c:v>
                </c:pt>
                <c:pt idx="3">
                  <c:v>0</c:v>
                </c:pt>
                <c:pt idx="4">
                  <c:v>0</c:v>
                </c:pt>
                <c:pt idx="5">
                  <c:v>236</c:v>
                </c:pt>
              </c:numCache>
            </c:numRef>
          </c:val>
          <c:extLst>
            <c:ext xmlns:c16="http://schemas.microsoft.com/office/drawing/2014/chart" uri="{C3380CC4-5D6E-409C-BE32-E72D297353CC}">
              <c16:uniqueId val="{0000000C-56E0-4DF4-9D9C-4211C06D200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Summary!$H$184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9B0F-4866-A958-2F7D44127C2B}"/>
              </c:ext>
            </c:extLst>
          </c:dPt>
          <c:dPt>
            <c:idx val="1"/>
            <c:bubble3D val="0"/>
            <c:spPr>
              <a:solidFill>
                <a:srgbClr val="00539B"/>
              </a:solidFill>
              <a:ln>
                <a:solidFill>
                  <a:schemeClr val="bg1"/>
                </a:solidFill>
              </a:ln>
            </c:spPr>
            <c:extLst>
              <c:ext xmlns:c16="http://schemas.microsoft.com/office/drawing/2014/chart" uri="{C3380CC4-5D6E-409C-BE32-E72D297353CC}">
                <c16:uniqueId val="{00000003-9B0F-4866-A958-2F7D44127C2B}"/>
              </c:ext>
            </c:extLst>
          </c:dPt>
          <c:dPt>
            <c:idx val="2"/>
            <c:bubble3D val="0"/>
            <c:spPr>
              <a:solidFill>
                <a:srgbClr val="56A0D3"/>
              </a:solidFill>
              <a:ln>
                <a:solidFill>
                  <a:schemeClr val="bg1"/>
                </a:solidFill>
              </a:ln>
            </c:spPr>
            <c:extLst>
              <c:ext xmlns:c16="http://schemas.microsoft.com/office/drawing/2014/chart" uri="{C3380CC4-5D6E-409C-BE32-E72D297353CC}">
                <c16:uniqueId val="{00000005-9B0F-4866-A958-2F7D44127C2B}"/>
              </c:ext>
            </c:extLst>
          </c:dPt>
          <c:dPt>
            <c:idx val="3"/>
            <c:bubble3D val="0"/>
            <c:spPr>
              <a:solidFill>
                <a:srgbClr val="E58E1A"/>
              </a:solidFill>
              <a:ln>
                <a:solidFill>
                  <a:schemeClr val="bg1"/>
                </a:solidFill>
              </a:ln>
            </c:spPr>
            <c:extLst>
              <c:ext xmlns:c16="http://schemas.microsoft.com/office/drawing/2014/chart" uri="{C3380CC4-5D6E-409C-BE32-E72D297353CC}">
                <c16:uniqueId val="{00000007-9B0F-4866-A958-2F7D44127C2B}"/>
              </c:ext>
            </c:extLst>
          </c:dPt>
          <c:dPt>
            <c:idx val="4"/>
            <c:bubble3D val="0"/>
            <c:spPr>
              <a:solidFill>
                <a:srgbClr val="754200"/>
              </a:solidFill>
              <a:ln>
                <a:solidFill>
                  <a:schemeClr val="bg1"/>
                </a:solidFill>
              </a:ln>
            </c:spPr>
            <c:extLst>
              <c:ext xmlns:c16="http://schemas.microsoft.com/office/drawing/2014/chart" uri="{C3380CC4-5D6E-409C-BE32-E72D297353CC}">
                <c16:uniqueId val="{00000009-9B0F-4866-A958-2F7D44127C2B}"/>
              </c:ext>
            </c:extLst>
          </c:dPt>
          <c:dPt>
            <c:idx val="5"/>
            <c:bubble3D val="0"/>
            <c:spPr>
              <a:solidFill>
                <a:srgbClr val="BF311A"/>
              </a:solidFill>
              <a:ln>
                <a:solidFill>
                  <a:schemeClr val="bg1"/>
                </a:solidFill>
              </a:ln>
            </c:spPr>
            <c:extLst>
              <c:ext xmlns:c16="http://schemas.microsoft.com/office/drawing/2014/chart" uri="{C3380CC4-5D6E-409C-BE32-E72D297353CC}">
                <c16:uniqueId val="{0000000B-9B0F-4866-A958-2F7D44127C2B}"/>
              </c:ext>
            </c:extLst>
          </c:dPt>
          <c:cat>
            <c:strRef>
              <c:f>Summary!$L$87:$L$92</c:f>
              <c:strCache>
                <c:ptCount val="6"/>
                <c:pt idx="0">
                  <c:v>Y</c:v>
                </c:pt>
                <c:pt idx="1">
                  <c:v>R</c:v>
                </c:pt>
                <c:pt idx="2">
                  <c:v>T</c:v>
                </c:pt>
                <c:pt idx="3">
                  <c:v>M</c:v>
                </c:pt>
                <c:pt idx="4">
                  <c:v>F</c:v>
                </c:pt>
                <c:pt idx="5">
                  <c:v>N</c:v>
                </c:pt>
              </c:strCache>
            </c:strRef>
          </c:cat>
          <c:val>
            <c:numRef>
              <c:f>Summary!$H$186:$H$191</c:f>
              <c:numCache>
                <c:formatCode>#,##0</c:formatCode>
                <c:ptCount val="6"/>
                <c:pt idx="0">
                  <c:v>0</c:v>
                </c:pt>
                <c:pt idx="1">
                  <c:v>0</c:v>
                </c:pt>
                <c:pt idx="2">
                  <c:v>0</c:v>
                </c:pt>
                <c:pt idx="3">
                  <c:v>0</c:v>
                </c:pt>
                <c:pt idx="4">
                  <c:v>0</c:v>
                </c:pt>
                <c:pt idx="5">
                  <c:v>114</c:v>
                </c:pt>
              </c:numCache>
            </c:numRef>
          </c:val>
          <c:extLst>
            <c:ext xmlns:c16="http://schemas.microsoft.com/office/drawing/2014/chart" uri="{C3380CC4-5D6E-409C-BE32-E72D297353CC}">
              <c16:uniqueId val="{0000000C-9B0F-4866-A958-2F7D44127C2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Summary!$H$195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E7D-4298-B1EE-34FC1B58426D}"/>
              </c:ext>
            </c:extLst>
          </c:dPt>
          <c:dPt>
            <c:idx val="1"/>
            <c:bubble3D val="0"/>
            <c:spPr>
              <a:solidFill>
                <a:srgbClr val="00539B"/>
              </a:solidFill>
              <a:ln>
                <a:solidFill>
                  <a:schemeClr val="bg1"/>
                </a:solidFill>
              </a:ln>
            </c:spPr>
            <c:extLst>
              <c:ext xmlns:c16="http://schemas.microsoft.com/office/drawing/2014/chart" uri="{C3380CC4-5D6E-409C-BE32-E72D297353CC}">
                <c16:uniqueId val="{00000003-AE7D-4298-B1EE-34FC1B58426D}"/>
              </c:ext>
            </c:extLst>
          </c:dPt>
          <c:dPt>
            <c:idx val="2"/>
            <c:bubble3D val="0"/>
            <c:spPr>
              <a:solidFill>
                <a:srgbClr val="56A0D3"/>
              </a:solidFill>
              <a:ln>
                <a:solidFill>
                  <a:schemeClr val="bg1"/>
                </a:solidFill>
              </a:ln>
            </c:spPr>
            <c:extLst>
              <c:ext xmlns:c16="http://schemas.microsoft.com/office/drawing/2014/chart" uri="{C3380CC4-5D6E-409C-BE32-E72D297353CC}">
                <c16:uniqueId val="{00000005-AE7D-4298-B1EE-34FC1B58426D}"/>
              </c:ext>
            </c:extLst>
          </c:dPt>
          <c:dPt>
            <c:idx val="3"/>
            <c:bubble3D val="0"/>
            <c:spPr>
              <a:solidFill>
                <a:srgbClr val="E58E1A"/>
              </a:solidFill>
              <a:ln>
                <a:solidFill>
                  <a:schemeClr val="bg1"/>
                </a:solidFill>
              </a:ln>
            </c:spPr>
            <c:extLst>
              <c:ext xmlns:c16="http://schemas.microsoft.com/office/drawing/2014/chart" uri="{C3380CC4-5D6E-409C-BE32-E72D297353CC}">
                <c16:uniqueId val="{00000007-AE7D-4298-B1EE-34FC1B58426D}"/>
              </c:ext>
            </c:extLst>
          </c:dPt>
          <c:dPt>
            <c:idx val="4"/>
            <c:bubble3D val="0"/>
            <c:spPr>
              <a:solidFill>
                <a:srgbClr val="754200"/>
              </a:solidFill>
              <a:ln>
                <a:solidFill>
                  <a:schemeClr val="bg1"/>
                </a:solidFill>
              </a:ln>
            </c:spPr>
            <c:extLst>
              <c:ext xmlns:c16="http://schemas.microsoft.com/office/drawing/2014/chart" uri="{C3380CC4-5D6E-409C-BE32-E72D297353CC}">
                <c16:uniqueId val="{00000009-AE7D-4298-B1EE-34FC1B58426D}"/>
              </c:ext>
            </c:extLst>
          </c:dPt>
          <c:dPt>
            <c:idx val="5"/>
            <c:bubble3D val="0"/>
            <c:spPr>
              <a:solidFill>
                <a:srgbClr val="BF311A"/>
              </a:solidFill>
              <a:ln>
                <a:solidFill>
                  <a:schemeClr val="bg1"/>
                </a:solidFill>
              </a:ln>
            </c:spPr>
            <c:extLst>
              <c:ext xmlns:c16="http://schemas.microsoft.com/office/drawing/2014/chart" uri="{C3380CC4-5D6E-409C-BE32-E72D297353CC}">
                <c16:uniqueId val="{0000000B-AE7D-4298-B1EE-34FC1B58426D}"/>
              </c:ext>
            </c:extLst>
          </c:dPt>
          <c:cat>
            <c:strRef>
              <c:f>Summary!$L$87:$L$92</c:f>
              <c:strCache>
                <c:ptCount val="6"/>
                <c:pt idx="0">
                  <c:v>Y</c:v>
                </c:pt>
                <c:pt idx="1">
                  <c:v>R</c:v>
                </c:pt>
                <c:pt idx="2">
                  <c:v>T</c:v>
                </c:pt>
                <c:pt idx="3">
                  <c:v>M</c:v>
                </c:pt>
                <c:pt idx="4">
                  <c:v>F</c:v>
                </c:pt>
                <c:pt idx="5">
                  <c:v>N</c:v>
                </c:pt>
              </c:strCache>
            </c:strRef>
          </c:cat>
          <c:val>
            <c:numRef>
              <c:f>Summary!$H$197:$H$202</c:f>
              <c:numCache>
                <c:formatCode>#,##0</c:formatCode>
                <c:ptCount val="6"/>
                <c:pt idx="0">
                  <c:v>0</c:v>
                </c:pt>
                <c:pt idx="1">
                  <c:v>0</c:v>
                </c:pt>
                <c:pt idx="2">
                  <c:v>0</c:v>
                </c:pt>
                <c:pt idx="3">
                  <c:v>0</c:v>
                </c:pt>
                <c:pt idx="4">
                  <c:v>0</c:v>
                </c:pt>
                <c:pt idx="5">
                  <c:v>304</c:v>
                </c:pt>
              </c:numCache>
            </c:numRef>
          </c:val>
          <c:extLst>
            <c:ext xmlns:c16="http://schemas.microsoft.com/office/drawing/2014/chart" uri="{C3380CC4-5D6E-409C-BE32-E72D297353CC}">
              <c16:uniqueId val="{0000000C-AE7D-4298-B1EE-34FC1B58426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Summary!$H$206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DDF-4939-8934-8D5C668EA94D}"/>
              </c:ext>
            </c:extLst>
          </c:dPt>
          <c:dPt>
            <c:idx val="1"/>
            <c:bubble3D val="0"/>
            <c:spPr>
              <a:solidFill>
                <a:srgbClr val="00539B"/>
              </a:solidFill>
              <a:ln>
                <a:solidFill>
                  <a:schemeClr val="bg1"/>
                </a:solidFill>
              </a:ln>
            </c:spPr>
            <c:extLst>
              <c:ext xmlns:c16="http://schemas.microsoft.com/office/drawing/2014/chart" uri="{C3380CC4-5D6E-409C-BE32-E72D297353CC}">
                <c16:uniqueId val="{00000003-EDDF-4939-8934-8D5C668EA94D}"/>
              </c:ext>
            </c:extLst>
          </c:dPt>
          <c:dPt>
            <c:idx val="2"/>
            <c:bubble3D val="0"/>
            <c:spPr>
              <a:solidFill>
                <a:srgbClr val="56A0D3"/>
              </a:solidFill>
              <a:ln>
                <a:solidFill>
                  <a:schemeClr val="bg1"/>
                </a:solidFill>
              </a:ln>
            </c:spPr>
            <c:extLst>
              <c:ext xmlns:c16="http://schemas.microsoft.com/office/drawing/2014/chart" uri="{C3380CC4-5D6E-409C-BE32-E72D297353CC}">
                <c16:uniqueId val="{00000005-EDDF-4939-8934-8D5C668EA94D}"/>
              </c:ext>
            </c:extLst>
          </c:dPt>
          <c:dPt>
            <c:idx val="3"/>
            <c:bubble3D val="0"/>
            <c:spPr>
              <a:solidFill>
                <a:srgbClr val="E58E1A"/>
              </a:solidFill>
              <a:ln>
                <a:solidFill>
                  <a:schemeClr val="bg1"/>
                </a:solidFill>
              </a:ln>
            </c:spPr>
            <c:extLst>
              <c:ext xmlns:c16="http://schemas.microsoft.com/office/drawing/2014/chart" uri="{C3380CC4-5D6E-409C-BE32-E72D297353CC}">
                <c16:uniqueId val="{00000007-EDDF-4939-8934-8D5C668EA94D}"/>
              </c:ext>
            </c:extLst>
          </c:dPt>
          <c:dPt>
            <c:idx val="4"/>
            <c:bubble3D val="0"/>
            <c:spPr>
              <a:solidFill>
                <a:srgbClr val="754200"/>
              </a:solidFill>
              <a:ln>
                <a:solidFill>
                  <a:schemeClr val="bg1"/>
                </a:solidFill>
              </a:ln>
            </c:spPr>
            <c:extLst>
              <c:ext xmlns:c16="http://schemas.microsoft.com/office/drawing/2014/chart" uri="{C3380CC4-5D6E-409C-BE32-E72D297353CC}">
                <c16:uniqueId val="{00000009-EDDF-4939-8934-8D5C668EA94D}"/>
              </c:ext>
            </c:extLst>
          </c:dPt>
          <c:dPt>
            <c:idx val="5"/>
            <c:bubble3D val="0"/>
            <c:spPr>
              <a:solidFill>
                <a:srgbClr val="BF311A"/>
              </a:solidFill>
              <a:ln>
                <a:solidFill>
                  <a:schemeClr val="bg1"/>
                </a:solidFill>
              </a:ln>
            </c:spPr>
            <c:extLst>
              <c:ext xmlns:c16="http://schemas.microsoft.com/office/drawing/2014/chart" uri="{C3380CC4-5D6E-409C-BE32-E72D297353CC}">
                <c16:uniqueId val="{0000000B-EDDF-4939-8934-8D5C668EA94D}"/>
              </c:ext>
            </c:extLst>
          </c:dPt>
          <c:cat>
            <c:strRef>
              <c:f>Summary!$L$87:$L$92</c:f>
              <c:strCache>
                <c:ptCount val="6"/>
                <c:pt idx="0">
                  <c:v>Y</c:v>
                </c:pt>
                <c:pt idx="1">
                  <c:v>R</c:v>
                </c:pt>
                <c:pt idx="2">
                  <c:v>T</c:v>
                </c:pt>
                <c:pt idx="3">
                  <c:v>M</c:v>
                </c:pt>
                <c:pt idx="4">
                  <c:v>F</c:v>
                </c:pt>
                <c:pt idx="5">
                  <c:v>N</c:v>
                </c:pt>
              </c:strCache>
            </c:strRef>
          </c:cat>
          <c:val>
            <c:numRef>
              <c:f>Summary!$H$208:$H$213</c:f>
              <c:numCache>
                <c:formatCode>#,##0</c:formatCode>
                <c:ptCount val="6"/>
                <c:pt idx="0">
                  <c:v>0</c:v>
                </c:pt>
                <c:pt idx="1">
                  <c:v>0</c:v>
                </c:pt>
                <c:pt idx="2">
                  <c:v>0</c:v>
                </c:pt>
                <c:pt idx="3">
                  <c:v>0</c:v>
                </c:pt>
                <c:pt idx="4">
                  <c:v>0</c:v>
                </c:pt>
                <c:pt idx="5">
                  <c:v>147</c:v>
                </c:pt>
              </c:numCache>
            </c:numRef>
          </c:val>
          <c:extLst>
            <c:ext xmlns:c16="http://schemas.microsoft.com/office/drawing/2014/chart" uri="{C3380CC4-5D6E-409C-BE32-E72D297353CC}">
              <c16:uniqueId val="{0000000C-EDDF-4939-8934-8D5C668EA94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Summary!$H$217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BB70-4084-B26C-7C0130B4ACB1}"/>
              </c:ext>
            </c:extLst>
          </c:dPt>
          <c:dPt>
            <c:idx val="1"/>
            <c:bubble3D val="0"/>
            <c:spPr>
              <a:solidFill>
                <a:srgbClr val="00539B"/>
              </a:solidFill>
              <a:ln>
                <a:solidFill>
                  <a:schemeClr val="bg1"/>
                </a:solidFill>
              </a:ln>
            </c:spPr>
            <c:extLst>
              <c:ext xmlns:c16="http://schemas.microsoft.com/office/drawing/2014/chart" uri="{C3380CC4-5D6E-409C-BE32-E72D297353CC}">
                <c16:uniqueId val="{00000003-BB70-4084-B26C-7C0130B4ACB1}"/>
              </c:ext>
            </c:extLst>
          </c:dPt>
          <c:dPt>
            <c:idx val="2"/>
            <c:bubble3D val="0"/>
            <c:spPr>
              <a:solidFill>
                <a:srgbClr val="56A0D3"/>
              </a:solidFill>
              <a:ln>
                <a:solidFill>
                  <a:schemeClr val="bg1"/>
                </a:solidFill>
              </a:ln>
            </c:spPr>
            <c:extLst>
              <c:ext xmlns:c16="http://schemas.microsoft.com/office/drawing/2014/chart" uri="{C3380CC4-5D6E-409C-BE32-E72D297353CC}">
                <c16:uniqueId val="{00000005-BB70-4084-B26C-7C0130B4ACB1}"/>
              </c:ext>
            </c:extLst>
          </c:dPt>
          <c:dPt>
            <c:idx val="3"/>
            <c:bubble3D val="0"/>
            <c:spPr>
              <a:solidFill>
                <a:srgbClr val="E58E1A"/>
              </a:solidFill>
              <a:ln>
                <a:solidFill>
                  <a:schemeClr val="bg1"/>
                </a:solidFill>
              </a:ln>
            </c:spPr>
            <c:extLst>
              <c:ext xmlns:c16="http://schemas.microsoft.com/office/drawing/2014/chart" uri="{C3380CC4-5D6E-409C-BE32-E72D297353CC}">
                <c16:uniqueId val="{00000007-BB70-4084-B26C-7C0130B4ACB1}"/>
              </c:ext>
            </c:extLst>
          </c:dPt>
          <c:dPt>
            <c:idx val="4"/>
            <c:bubble3D val="0"/>
            <c:spPr>
              <a:solidFill>
                <a:srgbClr val="754200"/>
              </a:solidFill>
              <a:ln>
                <a:solidFill>
                  <a:schemeClr val="bg1"/>
                </a:solidFill>
              </a:ln>
            </c:spPr>
            <c:extLst>
              <c:ext xmlns:c16="http://schemas.microsoft.com/office/drawing/2014/chart" uri="{C3380CC4-5D6E-409C-BE32-E72D297353CC}">
                <c16:uniqueId val="{00000009-BB70-4084-B26C-7C0130B4ACB1}"/>
              </c:ext>
            </c:extLst>
          </c:dPt>
          <c:dPt>
            <c:idx val="5"/>
            <c:bubble3D val="0"/>
            <c:spPr>
              <a:solidFill>
                <a:srgbClr val="BF311A"/>
              </a:solidFill>
              <a:ln>
                <a:solidFill>
                  <a:schemeClr val="bg1"/>
                </a:solidFill>
              </a:ln>
            </c:spPr>
            <c:extLst>
              <c:ext xmlns:c16="http://schemas.microsoft.com/office/drawing/2014/chart" uri="{C3380CC4-5D6E-409C-BE32-E72D297353CC}">
                <c16:uniqueId val="{0000000B-BB70-4084-B26C-7C0130B4ACB1}"/>
              </c:ext>
            </c:extLst>
          </c:dPt>
          <c:cat>
            <c:strRef>
              <c:f>Summary!$L$87:$L$92</c:f>
              <c:strCache>
                <c:ptCount val="6"/>
                <c:pt idx="0">
                  <c:v>Y</c:v>
                </c:pt>
                <c:pt idx="1">
                  <c:v>R</c:v>
                </c:pt>
                <c:pt idx="2">
                  <c:v>T</c:v>
                </c:pt>
                <c:pt idx="3">
                  <c:v>M</c:v>
                </c:pt>
                <c:pt idx="4">
                  <c:v>F</c:v>
                </c:pt>
                <c:pt idx="5">
                  <c:v>N</c:v>
                </c:pt>
              </c:strCache>
            </c:strRef>
          </c:cat>
          <c:val>
            <c:numRef>
              <c:f>Summary!$H$219:$H$224</c:f>
              <c:numCache>
                <c:formatCode>#,##0</c:formatCode>
                <c:ptCount val="6"/>
                <c:pt idx="0">
                  <c:v>0</c:v>
                </c:pt>
                <c:pt idx="1">
                  <c:v>0</c:v>
                </c:pt>
                <c:pt idx="2">
                  <c:v>0</c:v>
                </c:pt>
                <c:pt idx="3">
                  <c:v>0</c:v>
                </c:pt>
                <c:pt idx="4">
                  <c:v>0</c:v>
                </c:pt>
                <c:pt idx="5">
                  <c:v>245</c:v>
                </c:pt>
              </c:numCache>
            </c:numRef>
          </c:val>
          <c:extLst>
            <c:ext xmlns:c16="http://schemas.microsoft.com/office/drawing/2014/chart" uri="{C3380CC4-5D6E-409C-BE32-E72D297353CC}">
              <c16:uniqueId val="{0000000C-BB70-4084-B26C-7C0130B4ACB1}"/>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Summary!$H$228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1A49-4A9B-8B3C-29B5FC996FD3}"/>
              </c:ext>
            </c:extLst>
          </c:dPt>
          <c:dPt>
            <c:idx val="1"/>
            <c:bubble3D val="0"/>
            <c:spPr>
              <a:solidFill>
                <a:srgbClr val="00539B"/>
              </a:solidFill>
              <a:ln>
                <a:solidFill>
                  <a:schemeClr val="bg1"/>
                </a:solidFill>
              </a:ln>
            </c:spPr>
            <c:extLst>
              <c:ext xmlns:c16="http://schemas.microsoft.com/office/drawing/2014/chart" uri="{C3380CC4-5D6E-409C-BE32-E72D297353CC}">
                <c16:uniqueId val="{00000003-1A49-4A9B-8B3C-29B5FC996FD3}"/>
              </c:ext>
            </c:extLst>
          </c:dPt>
          <c:dPt>
            <c:idx val="2"/>
            <c:bubble3D val="0"/>
            <c:spPr>
              <a:solidFill>
                <a:srgbClr val="56A0D3"/>
              </a:solidFill>
              <a:ln>
                <a:solidFill>
                  <a:schemeClr val="bg1"/>
                </a:solidFill>
              </a:ln>
            </c:spPr>
            <c:extLst>
              <c:ext xmlns:c16="http://schemas.microsoft.com/office/drawing/2014/chart" uri="{C3380CC4-5D6E-409C-BE32-E72D297353CC}">
                <c16:uniqueId val="{00000005-1A49-4A9B-8B3C-29B5FC996FD3}"/>
              </c:ext>
            </c:extLst>
          </c:dPt>
          <c:dPt>
            <c:idx val="3"/>
            <c:bubble3D val="0"/>
            <c:spPr>
              <a:solidFill>
                <a:srgbClr val="E58E1A"/>
              </a:solidFill>
              <a:ln>
                <a:solidFill>
                  <a:schemeClr val="bg1"/>
                </a:solidFill>
              </a:ln>
            </c:spPr>
            <c:extLst>
              <c:ext xmlns:c16="http://schemas.microsoft.com/office/drawing/2014/chart" uri="{C3380CC4-5D6E-409C-BE32-E72D297353CC}">
                <c16:uniqueId val="{00000007-1A49-4A9B-8B3C-29B5FC996FD3}"/>
              </c:ext>
            </c:extLst>
          </c:dPt>
          <c:dPt>
            <c:idx val="4"/>
            <c:bubble3D val="0"/>
            <c:spPr>
              <a:solidFill>
                <a:srgbClr val="754200"/>
              </a:solidFill>
              <a:ln>
                <a:solidFill>
                  <a:schemeClr val="bg1"/>
                </a:solidFill>
              </a:ln>
            </c:spPr>
            <c:extLst>
              <c:ext xmlns:c16="http://schemas.microsoft.com/office/drawing/2014/chart" uri="{C3380CC4-5D6E-409C-BE32-E72D297353CC}">
                <c16:uniqueId val="{00000009-1A49-4A9B-8B3C-29B5FC996FD3}"/>
              </c:ext>
            </c:extLst>
          </c:dPt>
          <c:dPt>
            <c:idx val="5"/>
            <c:bubble3D val="0"/>
            <c:spPr>
              <a:solidFill>
                <a:srgbClr val="BF311A"/>
              </a:solidFill>
              <a:ln>
                <a:solidFill>
                  <a:schemeClr val="bg1"/>
                </a:solidFill>
              </a:ln>
            </c:spPr>
            <c:extLst>
              <c:ext xmlns:c16="http://schemas.microsoft.com/office/drawing/2014/chart" uri="{C3380CC4-5D6E-409C-BE32-E72D297353CC}">
                <c16:uniqueId val="{0000000B-1A49-4A9B-8B3C-29B5FC996FD3}"/>
              </c:ext>
            </c:extLst>
          </c:dPt>
          <c:cat>
            <c:strRef>
              <c:f>Summary!$L$87:$L$92</c:f>
              <c:strCache>
                <c:ptCount val="6"/>
                <c:pt idx="0">
                  <c:v>Y</c:v>
                </c:pt>
                <c:pt idx="1">
                  <c:v>R</c:v>
                </c:pt>
                <c:pt idx="2">
                  <c:v>T</c:v>
                </c:pt>
                <c:pt idx="3">
                  <c:v>M</c:v>
                </c:pt>
                <c:pt idx="4">
                  <c:v>F</c:v>
                </c:pt>
                <c:pt idx="5">
                  <c:v>N</c:v>
                </c:pt>
              </c:strCache>
            </c:strRef>
          </c:cat>
          <c:val>
            <c:numRef>
              <c:f>Summary!$H$230:$H$235</c:f>
              <c:numCache>
                <c:formatCode>#,##0</c:formatCode>
                <c:ptCount val="6"/>
                <c:pt idx="0">
                  <c:v>0</c:v>
                </c:pt>
                <c:pt idx="1">
                  <c:v>0</c:v>
                </c:pt>
                <c:pt idx="2">
                  <c:v>0</c:v>
                </c:pt>
                <c:pt idx="3">
                  <c:v>0</c:v>
                </c:pt>
                <c:pt idx="4">
                  <c:v>0</c:v>
                </c:pt>
                <c:pt idx="5">
                  <c:v>267</c:v>
                </c:pt>
              </c:numCache>
            </c:numRef>
          </c:val>
          <c:extLst>
            <c:ext xmlns:c16="http://schemas.microsoft.com/office/drawing/2014/chart" uri="{C3380CC4-5D6E-409C-BE32-E72D297353CC}">
              <c16:uniqueId val="{0000000C-1A49-4A9B-8B3C-29B5FC996FD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Summary!$H$239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CEC-49BF-BFB3-1DEDF9A6F2AB}"/>
              </c:ext>
            </c:extLst>
          </c:dPt>
          <c:dPt>
            <c:idx val="1"/>
            <c:bubble3D val="0"/>
            <c:spPr>
              <a:solidFill>
                <a:srgbClr val="00539B"/>
              </a:solidFill>
              <a:ln>
                <a:solidFill>
                  <a:schemeClr val="bg1"/>
                </a:solidFill>
              </a:ln>
            </c:spPr>
            <c:extLst>
              <c:ext xmlns:c16="http://schemas.microsoft.com/office/drawing/2014/chart" uri="{C3380CC4-5D6E-409C-BE32-E72D297353CC}">
                <c16:uniqueId val="{00000003-ACEC-49BF-BFB3-1DEDF9A6F2AB}"/>
              </c:ext>
            </c:extLst>
          </c:dPt>
          <c:dPt>
            <c:idx val="2"/>
            <c:bubble3D val="0"/>
            <c:spPr>
              <a:solidFill>
                <a:srgbClr val="56A0D3"/>
              </a:solidFill>
              <a:ln>
                <a:solidFill>
                  <a:schemeClr val="bg1"/>
                </a:solidFill>
              </a:ln>
            </c:spPr>
            <c:extLst>
              <c:ext xmlns:c16="http://schemas.microsoft.com/office/drawing/2014/chart" uri="{C3380CC4-5D6E-409C-BE32-E72D297353CC}">
                <c16:uniqueId val="{00000005-ACEC-49BF-BFB3-1DEDF9A6F2AB}"/>
              </c:ext>
            </c:extLst>
          </c:dPt>
          <c:dPt>
            <c:idx val="3"/>
            <c:bubble3D val="0"/>
            <c:spPr>
              <a:solidFill>
                <a:srgbClr val="E58E1A"/>
              </a:solidFill>
              <a:ln>
                <a:solidFill>
                  <a:schemeClr val="bg1"/>
                </a:solidFill>
              </a:ln>
            </c:spPr>
            <c:extLst>
              <c:ext xmlns:c16="http://schemas.microsoft.com/office/drawing/2014/chart" uri="{C3380CC4-5D6E-409C-BE32-E72D297353CC}">
                <c16:uniqueId val="{00000007-ACEC-49BF-BFB3-1DEDF9A6F2AB}"/>
              </c:ext>
            </c:extLst>
          </c:dPt>
          <c:dPt>
            <c:idx val="4"/>
            <c:bubble3D val="0"/>
            <c:spPr>
              <a:solidFill>
                <a:srgbClr val="754200"/>
              </a:solidFill>
              <a:ln>
                <a:solidFill>
                  <a:schemeClr val="bg1"/>
                </a:solidFill>
              </a:ln>
            </c:spPr>
            <c:extLst>
              <c:ext xmlns:c16="http://schemas.microsoft.com/office/drawing/2014/chart" uri="{C3380CC4-5D6E-409C-BE32-E72D297353CC}">
                <c16:uniqueId val="{00000009-ACEC-49BF-BFB3-1DEDF9A6F2AB}"/>
              </c:ext>
            </c:extLst>
          </c:dPt>
          <c:dPt>
            <c:idx val="5"/>
            <c:bubble3D val="0"/>
            <c:spPr>
              <a:solidFill>
                <a:srgbClr val="BF311A"/>
              </a:solidFill>
              <a:ln>
                <a:solidFill>
                  <a:schemeClr val="bg1"/>
                </a:solidFill>
              </a:ln>
            </c:spPr>
            <c:extLst>
              <c:ext xmlns:c16="http://schemas.microsoft.com/office/drawing/2014/chart" uri="{C3380CC4-5D6E-409C-BE32-E72D297353CC}">
                <c16:uniqueId val="{0000000B-ACEC-49BF-BFB3-1DEDF9A6F2AB}"/>
              </c:ext>
            </c:extLst>
          </c:dPt>
          <c:cat>
            <c:strRef>
              <c:f>Summary!$L$87:$L$92</c:f>
              <c:strCache>
                <c:ptCount val="6"/>
                <c:pt idx="0">
                  <c:v>Y</c:v>
                </c:pt>
                <c:pt idx="1">
                  <c:v>R</c:v>
                </c:pt>
                <c:pt idx="2">
                  <c:v>T</c:v>
                </c:pt>
                <c:pt idx="3">
                  <c:v>M</c:v>
                </c:pt>
                <c:pt idx="4">
                  <c:v>F</c:v>
                </c:pt>
                <c:pt idx="5">
                  <c:v>N</c:v>
                </c:pt>
              </c:strCache>
            </c:strRef>
          </c:cat>
          <c:val>
            <c:numRef>
              <c:f>Summary!$H$241:$H$246</c:f>
            </c:numRef>
          </c:val>
          <c:extLst>
            <c:ext xmlns:c16="http://schemas.microsoft.com/office/drawing/2014/chart" uri="{C3380CC4-5D6E-409C-BE32-E72D297353CC}">
              <c16:uniqueId val="{0000000C-ACEC-49BF-BFB3-1DEDF9A6F2A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Summary!$H$250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8A1C-44D0-92DC-1CD26ED3728E}"/>
              </c:ext>
            </c:extLst>
          </c:dPt>
          <c:dPt>
            <c:idx val="1"/>
            <c:bubble3D val="0"/>
            <c:spPr>
              <a:solidFill>
                <a:srgbClr val="00539B"/>
              </a:solidFill>
              <a:ln>
                <a:solidFill>
                  <a:schemeClr val="bg1"/>
                </a:solidFill>
              </a:ln>
            </c:spPr>
            <c:extLst>
              <c:ext xmlns:c16="http://schemas.microsoft.com/office/drawing/2014/chart" uri="{C3380CC4-5D6E-409C-BE32-E72D297353CC}">
                <c16:uniqueId val="{00000003-8A1C-44D0-92DC-1CD26ED3728E}"/>
              </c:ext>
            </c:extLst>
          </c:dPt>
          <c:dPt>
            <c:idx val="2"/>
            <c:bubble3D val="0"/>
            <c:spPr>
              <a:solidFill>
                <a:srgbClr val="56A0D3"/>
              </a:solidFill>
              <a:ln>
                <a:solidFill>
                  <a:schemeClr val="bg1"/>
                </a:solidFill>
              </a:ln>
            </c:spPr>
            <c:extLst>
              <c:ext xmlns:c16="http://schemas.microsoft.com/office/drawing/2014/chart" uri="{C3380CC4-5D6E-409C-BE32-E72D297353CC}">
                <c16:uniqueId val="{00000005-8A1C-44D0-92DC-1CD26ED3728E}"/>
              </c:ext>
            </c:extLst>
          </c:dPt>
          <c:dPt>
            <c:idx val="3"/>
            <c:bubble3D val="0"/>
            <c:spPr>
              <a:solidFill>
                <a:srgbClr val="E58E1A"/>
              </a:solidFill>
              <a:ln>
                <a:solidFill>
                  <a:schemeClr val="bg1"/>
                </a:solidFill>
              </a:ln>
            </c:spPr>
            <c:extLst>
              <c:ext xmlns:c16="http://schemas.microsoft.com/office/drawing/2014/chart" uri="{C3380CC4-5D6E-409C-BE32-E72D297353CC}">
                <c16:uniqueId val="{00000007-8A1C-44D0-92DC-1CD26ED3728E}"/>
              </c:ext>
            </c:extLst>
          </c:dPt>
          <c:dPt>
            <c:idx val="4"/>
            <c:bubble3D val="0"/>
            <c:spPr>
              <a:solidFill>
                <a:srgbClr val="754200"/>
              </a:solidFill>
              <a:ln>
                <a:solidFill>
                  <a:schemeClr val="bg1"/>
                </a:solidFill>
              </a:ln>
            </c:spPr>
            <c:extLst>
              <c:ext xmlns:c16="http://schemas.microsoft.com/office/drawing/2014/chart" uri="{C3380CC4-5D6E-409C-BE32-E72D297353CC}">
                <c16:uniqueId val="{00000009-8A1C-44D0-92DC-1CD26ED3728E}"/>
              </c:ext>
            </c:extLst>
          </c:dPt>
          <c:dPt>
            <c:idx val="5"/>
            <c:bubble3D val="0"/>
            <c:spPr>
              <a:solidFill>
                <a:srgbClr val="BF311A"/>
              </a:solidFill>
              <a:ln>
                <a:solidFill>
                  <a:schemeClr val="bg1"/>
                </a:solidFill>
              </a:ln>
            </c:spPr>
            <c:extLst>
              <c:ext xmlns:c16="http://schemas.microsoft.com/office/drawing/2014/chart" uri="{C3380CC4-5D6E-409C-BE32-E72D297353CC}">
                <c16:uniqueId val="{0000000B-8A1C-44D0-92DC-1CD26ED3728E}"/>
              </c:ext>
            </c:extLst>
          </c:dPt>
          <c:cat>
            <c:strRef>
              <c:f>Summary!$L$87:$L$92</c:f>
              <c:strCache>
                <c:ptCount val="6"/>
                <c:pt idx="0">
                  <c:v>Y</c:v>
                </c:pt>
                <c:pt idx="1">
                  <c:v>R</c:v>
                </c:pt>
                <c:pt idx="2">
                  <c:v>T</c:v>
                </c:pt>
                <c:pt idx="3">
                  <c:v>M</c:v>
                </c:pt>
                <c:pt idx="4">
                  <c:v>F</c:v>
                </c:pt>
                <c:pt idx="5">
                  <c:v>N</c:v>
                </c:pt>
              </c:strCache>
            </c:strRef>
          </c:cat>
          <c:val>
            <c:numRef>
              <c:f>Summary!$H$252:$H$257</c:f>
            </c:numRef>
          </c:val>
          <c:extLst>
            <c:ext xmlns:c16="http://schemas.microsoft.com/office/drawing/2014/chart" uri="{C3380CC4-5D6E-409C-BE32-E72D297353CC}">
              <c16:uniqueId val="{0000000C-8A1C-44D0-92DC-1CD26ED3728E}"/>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Summary!$H$261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9BEE-473C-A09D-6F6336BBBC8D}"/>
              </c:ext>
            </c:extLst>
          </c:dPt>
          <c:dPt>
            <c:idx val="1"/>
            <c:bubble3D val="0"/>
            <c:spPr>
              <a:solidFill>
                <a:srgbClr val="00539B"/>
              </a:solidFill>
              <a:ln>
                <a:solidFill>
                  <a:schemeClr val="bg1"/>
                </a:solidFill>
              </a:ln>
            </c:spPr>
            <c:extLst>
              <c:ext xmlns:c16="http://schemas.microsoft.com/office/drawing/2014/chart" uri="{C3380CC4-5D6E-409C-BE32-E72D297353CC}">
                <c16:uniqueId val="{00000003-9BEE-473C-A09D-6F6336BBBC8D}"/>
              </c:ext>
            </c:extLst>
          </c:dPt>
          <c:dPt>
            <c:idx val="2"/>
            <c:bubble3D val="0"/>
            <c:spPr>
              <a:solidFill>
                <a:srgbClr val="56A0D3"/>
              </a:solidFill>
              <a:ln>
                <a:solidFill>
                  <a:schemeClr val="bg1"/>
                </a:solidFill>
              </a:ln>
            </c:spPr>
            <c:extLst>
              <c:ext xmlns:c16="http://schemas.microsoft.com/office/drawing/2014/chart" uri="{C3380CC4-5D6E-409C-BE32-E72D297353CC}">
                <c16:uniqueId val="{00000005-9BEE-473C-A09D-6F6336BBBC8D}"/>
              </c:ext>
            </c:extLst>
          </c:dPt>
          <c:dPt>
            <c:idx val="3"/>
            <c:bubble3D val="0"/>
            <c:spPr>
              <a:solidFill>
                <a:srgbClr val="E58E1A"/>
              </a:solidFill>
              <a:ln>
                <a:solidFill>
                  <a:schemeClr val="bg1"/>
                </a:solidFill>
              </a:ln>
            </c:spPr>
            <c:extLst>
              <c:ext xmlns:c16="http://schemas.microsoft.com/office/drawing/2014/chart" uri="{C3380CC4-5D6E-409C-BE32-E72D297353CC}">
                <c16:uniqueId val="{00000007-9BEE-473C-A09D-6F6336BBBC8D}"/>
              </c:ext>
            </c:extLst>
          </c:dPt>
          <c:dPt>
            <c:idx val="4"/>
            <c:bubble3D val="0"/>
            <c:spPr>
              <a:solidFill>
                <a:srgbClr val="754200"/>
              </a:solidFill>
              <a:ln>
                <a:solidFill>
                  <a:schemeClr val="bg1"/>
                </a:solidFill>
              </a:ln>
            </c:spPr>
            <c:extLst>
              <c:ext xmlns:c16="http://schemas.microsoft.com/office/drawing/2014/chart" uri="{C3380CC4-5D6E-409C-BE32-E72D297353CC}">
                <c16:uniqueId val="{00000009-9BEE-473C-A09D-6F6336BBBC8D}"/>
              </c:ext>
            </c:extLst>
          </c:dPt>
          <c:dPt>
            <c:idx val="5"/>
            <c:bubble3D val="0"/>
            <c:spPr>
              <a:solidFill>
                <a:srgbClr val="BF311A"/>
              </a:solidFill>
              <a:ln>
                <a:solidFill>
                  <a:schemeClr val="bg1"/>
                </a:solidFill>
              </a:ln>
            </c:spPr>
            <c:extLst>
              <c:ext xmlns:c16="http://schemas.microsoft.com/office/drawing/2014/chart" uri="{C3380CC4-5D6E-409C-BE32-E72D297353CC}">
                <c16:uniqueId val="{0000000B-9BEE-473C-A09D-6F6336BBBC8D}"/>
              </c:ext>
            </c:extLst>
          </c:dPt>
          <c:cat>
            <c:strRef>
              <c:f>Summary!$L$87:$L$92</c:f>
              <c:strCache>
                <c:ptCount val="6"/>
                <c:pt idx="0">
                  <c:v>Y</c:v>
                </c:pt>
                <c:pt idx="1">
                  <c:v>R</c:v>
                </c:pt>
                <c:pt idx="2">
                  <c:v>T</c:v>
                </c:pt>
                <c:pt idx="3">
                  <c:v>M</c:v>
                </c:pt>
                <c:pt idx="4">
                  <c:v>F</c:v>
                </c:pt>
                <c:pt idx="5">
                  <c:v>N</c:v>
                </c:pt>
              </c:strCache>
            </c:strRef>
          </c:cat>
          <c:val>
            <c:numRef>
              <c:f>Summary!$H$263:$H$268</c:f>
            </c:numRef>
          </c:val>
          <c:extLst>
            <c:ext xmlns:c16="http://schemas.microsoft.com/office/drawing/2014/chart" uri="{C3380CC4-5D6E-409C-BE32-E72D297353CC}">
              <c16:uniqueId val="{0000000C-9BEE-473C-A09D-6F6336BBBC8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Summary!$H$272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259-4269-B045-42FD2A6435E5}"/>
              </c:ext>
            </c:extLst>
          </c:dPt>
          <c:dPt>
            <c:idx val="1"/>
            <c:bubble3D val="0"/>
            <c:spPr>
              <a:solidFill>
                <a:srgbClr val="00539B"/>
              </a:solidFill>
              <a:ln>
                <a:solidFill>
                  <a:schemeClr val="bg1"/>
                </a:solidFill>
              </a:ln>
            </c:spPr>
            <c:extLst>
              <c:ext xmlns:c16="http://schemas.microsoft.com/office/drawing/2014/chart" uri="{C3380CC4-5D6E-409C-BE32-E72D297353CC}">
                <c16:uniqueId val="{00000003-4259-4269-B045-42FD2A6435E5}"/>
              </c:ext>
            </c:extLst>
          </c:dPt>
          <c:dPt>
            <c:idx val="2"/>
            <c:bubble3D val="0"/>
            <c:spPr>
              <a:solidFill>
                <a:srgbClr val="56A0D3"/>
              </a:solidFill>
              <a:ln>
                <a:solidFill>
                  <a:schemeClr val="bg1"/>
                </a:solidFill>
              </a:ln>
            </c:spPr>
            <c:extLst>
              <c:ext xmlns:c16="http://schemas.microsoft.com/office/drawing/2014/chart" uri="{C3380CC4-5D6E-409C-BE32-E72D297353CC}">
                <c16:uniqueId val="{00000005-4259-4269-B045-42FD2A6435E5}"/>
              </c:ext>
            </c:extLst>
          </c:dPt>
          <c:dPt>
            <c:idx val="3"/>
            <c:bubble3D val="0"/>
            <c:spPr>
              <a:solidFill>
                <a:srgbClr val="E58E1A"/>
              </a:solidFill>
              <a:ln>
                <a:solidFill>
                  <a:schemeClr val="bg1"/>
                </a:solidFill>
              </a:ln>
            </c:spPr>
            <c:extLst>
              <c:ext xmlns:c16="http://schemas.microsoft.com/office/drawing/2014/chart" uri="{C3380CC4-5D6E-409C-BE32-E72D297353CC}">
                <c16:uniqueId val="{00000007-4259-4269-B045-42FD2A6435E5}"/>
              </c:ext>
            </c:extLst>
          </c:dPt>
          <c:dPt>
            <c:idx val="4"/>
            <c:bubble3D val="0"/>
            <c:spPr>
              <a:solidFill>
                <a:srgbClr val="754200"/>
              </a:solidFill>
              <a:ln>
                <a:solidFill>
                  <a:schemeClr val="bg1"/>
                </a:solidFill>
              </a:ln>
            </c:spPr>
            <c:extLst>
              <c:ext xmlns:c16="http://schemas.microsoft.com/office/drawing/2014/chart" uri="{C3380CC4-5D6E-409C-BE32-E72D297353CC}">
                <c16:uniqueId val="{00000009-4259-4269-B045-42FD2A6435E5}"/>
              </c:ext>
            </c:extLst>
          </c:dPt>
          <c:dPt>
            <c:idx val="5"/>
            <c:bubble3D val="0"/>
            <c:spPr>
              <a:solidFill>
                <a:srgbClr val="BF311A"/>
              </a:solidFill>
              <a:ln>
                <a:solidFill>
                  <a:schemeClr val="bg1"/>
                </a:solidFill>
              </a:ln>
            </c:spPr>
            <c:extLst>
              <c:ext xmlns:c16="http://schemas.microsoft.com/office/drawing/2014/chart" uri="{C3380CC4-5D6E-409C-BE32-E72D297353CC}">
                <c16:uniqueId val="{0000000B-4259-4269-B045-42FD2A6435E5}"/>
              </c:ext>
            </c:extLst>
          </c:dPt>
          <c:cat>
            <c:strRef>
              <c:f>Summary!$L$87:$L$92</c:f>
              <c:strCache>
                <c:ptCount val="6"/>
                <c:pt idx="0">
                  <c:v>Y</c:v>
                </c:pt>
                <c:pt idx="1">
                  <c:v>R</c:v>
                </c:pt>
                <c:pt idx="2">
                  <c:v>T</c:v>
                </c:pt>
                <c:pt idx="3">
                  <c:v>M</c:v>
                </c:pt>
                <c:pt idx="4">
                  <c:v>F</c:v>
                </c:pt>
                <c:pt idx="5">
                  <c:v>N</c:v>
                </c:pt>
              </c:strCache>
            </c:strRef>
          </c:cat>
          <c:val>
            <c:numRef>
              <c:f>Summary!$H$274:$H$279</c:f>
            </c:numRef>
          </c:val>
          <c:extLst>
            <c:ext xmlns:c16="http://schemas.microsoft.com/office/drawing/2014/chart" uri="{C3380CC4-5D6E-409C-BE32-E72D297353CC}">
              <c16:uniqueId val="{0000000C-4259-4269-B045-42FD2A6435E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Summary!$H$283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72E2-494C-8DBE-C8B87E132C1E}"/>
              </c:ext>
            </c:extLst>
          </c:dPt>
          <c:dPt>
            <c:idx val="1"/>
            <c:bubble3D val="0"/>
            <c:spPr>
              <a:solidFill>
                <a:srgbClr val="00539B"/>
              </a:solidFill>
              <a:ln>
                <a:solidFill>
                  <a:schemeClr val="bg1"/>
                </a:solidFill>
              </a:ln>
            </c:spPr>
            <c:extLst>
              <c:ext xmlns:c16="http://schemas.microsoft.com/office/drawing/2014/chart" uri="{C3380CC4-5D6E-409C-BE32-E72D297353CC}">
                <c16:uniqueId val="{00000003-72E2-494C-8DBE-C8B87E132C1E}"/>
              </c:ext>
            </c:extLst>
          </c:dPt>
          <c:dPt>
            <c:idx val="2"/>
            <c:bubble3D val="0"/>
            <c:spPr>
              <a:solidFill>
                <a:srgbClr val="56A0D3"/>
              </a:solidFill>
              <a:ln>
                <a:solidFill>
                  <a:schemeClr val="bg1"/>
                </a:solidFill>
              </a:ln>
            </c:spPr>
            <c:extLst>
              <c:ext xmlns:c16="http://schemas.microsoft.com/office/drawing/2014/chart" uri="{C3380CC4-5D6E-409C-BE32-E72D297353CC}">
                <c16:uniqueId val="{00000005-72E2-494C-8DBE-C8B87E132C1E}"/>
              </c:ext>
            </c:extLst>
          </c:dPt>
          <c:dPt>
            <c:idx val="3"/>
            <c:bubble3D val="0"/>
            <c:spPr>
              <a:solidFill>
                <a:srgbClr val="E58E1A"/>
              </a:solidFill>
              <a:ln>
                <a:solidFill>
                  <a:schemeClr val="bg1"/>
                </a:solidFill>
              </a:ln>
            </c:spPr>
            <c:extLst>
              <c:ext xmlns:c16="http://schemas.microsoft.com/office/drawing/2014/chart" uri="{C3380CC4-5D6E-409C-BE32-E72D297353CC}">
                <c16:uniqueId val="{00000007-72E2-494C-8DBE-C8B87E132C1E}"/>
              </c:ext>
            </c:extLst>
          </c:dPt>
          <c:dPt>
            <c:idx val="4"/>
            <c:bubble3D val="0"/>
            <c:spPr>
              <a:solidFill>
                <a:srgbClr val="754200"/>
              </a:solidFill>
              <a:ln>
                <a:solidFill>
                  <a:schemeClr val="bg1"/>
                </a:solidFill>
              </a:ln>
            </c:spPr>
            <c:extLst>
              <c:ext xmlns:c16="http://schemas.microsoft.com/office/drawing/2014/chart" uri="{C3380CC4-5D6E-409C-BE32-E72D297353CC}">
                <c16:uniqueId val="{00000009-72E2-494C-8DBE-C8B87E132C1E}"/>
              </c:ext>
            </c:extLst>
          </c:dPt>
          <c:dPt>
            <c:idx val="5"/>
            <c:bubble3D val="0"/>
            <c:spPr>
              <a:solidFill>
                <a:srgbClr val="BF311A"/>
              </a:solidFill>
              <a:ln>
                <a:solidFill>
                  <a:schemeClr val="bg1"/>
                </a:solidFill>
              </a:ln>
            </c:spPr>
            <c:extLst>
              <c:ext xmlns:c16="http://schemas.microsoft.com/office/drawing/2014/chart" uri="{C3380CC4-5D6E-409C-BE32-E72D297353CC}">
                <c16:uniqueId val="{0000000B-72E2-494C-8DBE-C8B87E132C1E}"/>
              </c:ext>
            </c:extLst>
          </c:dPt>
          <c:cat>
            <c:strRef>
              <c:f>Summary!$L$87:$L$92</c:f>
              <c:strCache>
                <c:ptCount val="6"/>
                <c:pt idx="0">
                  <c:v>Y</c:v>
                </c:pt>
                <c:pt idx="1">
                  <c:v>R</c:v>
                </c:pt>
                <c:pt idx="2">
                  <c:v>T</c:v>
                </c:pt>
                <c:pt idx="3">
                  <c:v>M</c:v>
                </c:pt>
                <c:pt idx="4">
                  <c:v>F</c:v>
                </c:pt>
                <c:pt idx="5">
                  <c:v>N</c:v>
                </c:pt>
              </c:strCache>
            </c:strRef>
          </c:cat>
          <c:val>
            <c:numRef>
              <c:f>Summary!$H$285:$H$290</c:f>
            </c:numRef>
          </c:val>
          <c:extLst>
            <c:ext xmlns:c16="http://schemas.microsoft.com/office/drawing/2014/chart" uri="{C3380CC4-5D6E-409C-BE32-E72D297353CC}">
              <c16:uniqueId val="{0000000C-72E2-494C-8DBE-C8B87E132C1E}"/>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Summary!$H$96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996C-4B16-8EAA-8670141358DA}"/>
              </c:ext>
            </c:extLst>
          </c:dPt>
          <c:dPt>
            <c:idx val="1"/>
            <c:bubble3D val="0"/>
            <c:spPr>
              <a:solidFill>
                <a:srgbClr val="00539B"/>
              </a:solidFill>
              <a:ln>
                <a:solidFill>
                  <a:schemeClr val="bg1"/>
                </a:solidFill>
              </a:ln>
            </c:spPr>
            <c:extLst>
              <c:ext xmlns:c16="http://schemas.microsoft.com/office/drawing/2014/chart" uri="{C3380CC4-5D6E-409C-BE32-E72D297353CC}">
                <c16:uniqueId val="{00000003-996C-4B16-8EAA-8670141358DA}"/>
              </c:ext>
            </c:extLst>
          </c:dPt>
          <c:dPt>
            <c:idx val="2"/>
            <c:bubble3D val="0"/>
            <c:spPr>
              <a:solidFill>
                <a:srgbClr val="56A0D3"/>
              </a:solidFill>
              <a:ln>
                <a:solidFill>
                  <a:schemeClr val="bg1"/>
                </a:solidFill>
              </a:ln>
            </c:spPr>
            <c:extLst>
              <c:ext xmlns:c16="http://schemas.microsoft.com/office/drawing/2014/chart" uri="{C3380CC4-5D6E-409C-BE32-E72D297353CC}">
                <c16:uniqueId val="{00000005-996C-4B16-8EAA-8670141358DA}"/>
              </c:ext>
            </c:extLst>
          </c:dPt>
          <c:dPt>
            <c:idx val="3"/>
            <c:bubble3D val="0"/>
            <c:spPr>
              <a:solidFill>
                <a:srgbClr val="E58E1A"/>
              </a:solidFill>
              <a:ln>
                <a:solidFill>
                  <a:schemeClr val="bg1"/>
                </a:solidFill>
              </a:ln>
            </c:spPr>
            <c:extLst>
              <c:ext xmlns:c16="http://schemas.microsoft.com/office/drawing/2014/chart" uri="{C3380CC4-5D6E-409C-BE32-E72D297353CC}">
                <c16:uniqueId val="{00000007-996C-4B16-8EAA-8670141358DA}"/>
              </c:ext>
            </c:extLst>
          </c:dPt>
          <c:dPt>
            <c:idx val="4"/>
            <c:bubble3D val="0"/>
            <c:spPr>
              <a:solidFill>
                <a:srgbClr val="754200"/>
              </a:solidFill>
              <a:ln>
                <a:solidFill>
                  <a:schemeClr val="bg1"/>
                </a:solidFill>
              </a:ln>
            </c:spPr>
            <c:extLst>
              <c:ext xmlns:c16="http://schemas.microsoft.com/office/drawing/2014/chart" uri="{C3380CC4-5D6E-409C-BE32-E72D297353CC}">
                <c16:uniqueId val="{00000009-996C-4B16-8EAA-8670141358DA}"/>
              </c:ext>
            </c:extLst>
          </c:dPt>
          <c:dPt>
            <c:idx val="5"/>
            <c:bubble3D val="0"/>
            <c:spPr>
              <a:solidFill>
                <a:srgbClr val="BF311A"/>
              </a:solidFill>
              <a:ln>
                <a:solidFill>
                  <a:schemeClr val="bg1"/>
                </a:solidFill>
              </a:ln>
            </c:spPr>
            <c:extLst>
              <c:ext xmlns:c16="http://schemas.microsoft.com/office/drawing/2014/chart" uri="{C3380CC4-5D6E-409C-BE32-E72D297353CC}">
                <c16:uniqueId val="{0000000B-996C-4B16-8EAA-8670141358DA}"/>
              </c:ext>
            </c:extLst>
          </c:dPt>
          <c:cat>
            <c:strRef>
              <c:f>Summary!$L$87:$L$92</c:f>
              <c:strCache>
                <c:ptCount val="6"/>
                <c:pt idx="0">
                  <c:v>Y</c:v>
                </c:pt>
                <c:pt idx="1">
                  <c:v>R</c:v>
                </c:pt>
                <c:pt idx="2">
                  <c:v>T</c:v>
                </c:pt>
                <c:pt idx="3">
                  <c:v>M</c:v>
                </c:pt>
                <c:pt idx="4">
                  <c:v>F</c:v>
                </c:pt>
                <c:pt idx="5">
                  <c:v>N</c:v>
                </c:pt>
              </c:strCache>
            </c:strRef>
          </c:cat>
          <c:val>
            <c:numRef>
              <c:f>Summary!$H$98:$H$103</c:f>
              <c:numCache>
                <c:formatCode>#,##0</c:formatCode>
                <c:ptCount val="6"/>
                <c:pt idx="0">
                  <c:v>0</c:v>
                </c:pt>
                <c:pt idx="1">
                  <c:v>0</c:v>
                </c:pt>
                <c:pt idx="2">
                  <c:v>0</c:v>
                </c:pt>
                <c:pt idx="3">
                  <c:v>0</c:v>
                </c:pt>
                <c:pt idx="4">
                  <c:v>0</c:v>
                </c:pt>
                <c:pt idx="5">
                  <c:v>32</c:v>
                </c:pt>
              </c:numCache>
            </c:numRef>
          </c:val>
          <c:extLst>
            <c:ext xmlns:c16="http://schemas.microsoft.com/office/drawing/2014/chart" uri="{C3380CC4-5D6E-409C-BE32-E72D297353CC}">
              <c16:uniqueId val="{0000000C-996C-4B16-8EAA-8670141358D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Summary!$H$294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7903-4F83-9556-EF959668A617}"/>
              </c:ext>
            </c:extLst>
          </c:dPt>
          <c:dPt>
            <c:idx val="1"/>
            <c:bubble3D val="0"/>
            <c:spPr>
              <a:solidFill>
                <a:srgbClr val="00539B"/>
              </a:solidFill>
              <a:ln>
                <a:solidFill>
                  <a:schemeClr val="bg1"/>
                </a:solidFill>
              </a:ln>
            </c:spPr>
            <c:extLst>
              <c:ext xmlns:c16="http://schemas.microsoft.com/office/drawing/2014/chart" uri="{C3380CC4-5D6E-409C-BE32-E72D297353CC}">
                <c16:uniqueId val="{00000003-7903-4F83-9556-EF959668A617}"/>
              </c:ext>
            </c:extLst>
          </c:dPt>
          <c:dPt>
            <c:idx val="2"/>
            <c:bubble3D val="0"/>
            <c:spPr>
              <a:solidFill>
                <a:srgbClr val="56A0D3"/>
              </a:solidFill>
              <a:ln>
                <a:solidFill>
                  <a:schemeClr val="bg1"/>
                </a:solidFill>
              </a:ln>
            </c:spPr>
            <c:extLst>
              <c:ext xmlns:c16="http://schemas.microsoft.com/office/drawing/2014/chart" uri="{C3380CC4-5D6E-409C-BE32-E72D297353CC}">
                <c16:uniqueId val="{00000005-7903-4F83-9556-EF959668A617}"/>
              </c:ext>
            </c:extLst>
          </c:dPt>
          <c:dPt>
            <c:idx val="3"/>
            <c:bubble3D val="0"/>
            <c:spPr>
              <a:solidFill>
                <a:srgbClr val="E58E1A"/>
              </a:solidFill>
              <a:ln>
                <a:solidFill>
                  <a:schemeClr val="bg1"/>
                </a:solidFill>
              </a:ln>
            </c:spPr>
            <c:extLst>
              <c:ext xmlns:c16="http://schemas.microsoft.com/office/drawing/2014/chart" uri="{C3380CC4-5D6E-409C-BE32-E72D297353CC}">
                <c16:uniqueId val="{00000007-7903-4F83-9556-EF959668A617}"/>
              </c:ext>
            </c:extLst>
          </c:dPt>
          <c:dPt>
            <c:idx val="4"/>
            <c:bubble3D val="0"/>
            <c:spPr>
              <a:solidFill>
                <a:srgbClr val="754200"/>
              </a:solidFill>
              <a:ln>
                <a:solidFill>
                  <a:schemeClr val="bg1"/>
                </a:solidFill>
              </a:ln>
            </c:spPr>
            <c:extLst>
              <c:ext xmlns:c16="http://schemas.microsoft.com/office/drawing/2014/chart" uri="{C3380CC4-5D6E-409C-BE32-E72D297353CC}">
                <c16:uniqueId val="{00000009-7903-4F83-9556-EF959668A617}"/>
              </c:ext>
            </c:extLst>
          </c:dPt>
          <c:dPt>
            <c:idx val="5"/>
            <c:bubble3D val="0"/>
            <c:spPr>
              <a:solidFill>
                <a:srgbClr val="BF311A"/>
              </a:solidFill>
              <a:ln>
                <a:solidFill>
                  <a:schemeClr val="bg1"/>
                </a:solidFill>
              </a:ln>
            </c:spPr>
            <c:extLst>
              <c:ext xmlns:c16="http://schemas.microsoft.com/office/drawing/2014/chart" uri="{C3380CC4-5D6E-409C-BE32-E72D297353CC}">
                <c16:uniqueId val="{0000000B-7903-4F83-9556-EF959668A617}"/>
              </c:ext>
            </c:extLst>
          </c:dPt>
          <c:cat>
            <c:strRef>
              <c:f>Summary!$L$87:$L$92</c:f>
              <c:strCache>
                <c:ptCount val="6"/>
                <c:pt idx="0">
                  <c:v>Y</c:v>
                </c:pt>
                <c:pt idx="1">
                  <c:v>R</c:v>
                </c:pt>
                <c:pt idx="2">
                  <c:v>T</c:v>
                </c:pt>
                <c:pt idx="3">
                  <c:v>M</c:v>
                </c:pt>
                <c:pt idx="4">
                  <c:v>F</c:v>
                </c:pt>
                <c:pt idx="5">
                  <c:v>N</c:v>
                </c:pt>
              </c:strCache>
            </c:strRef>
          </c:cat>
          <c:val>
            <c:numRef>
              <c:f>Summary!$H$296:$H$301</c:f>
            </c:numRef>
          </c:val>
          <c:extLst>
            <c:ext xmlns:c16="http://schemas.microsoft.com/office/drawing/2014/chart" uri="{C3380CC4-5D6E-409C-BE32-E72D297353CC}">
              <c16:uniqueId val="{0000000C-7903-4F83-9556-EF959668A61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Summary!$H$305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6E7C-4BF4-8374-A0975B577D7B}"/>
              </c:ext>
            </c:extLst>
          </c:dPt>
          <c:dPt>
            <c:idx val="1"/>
            <c:bubble3D val="0"/>
            <c:spPr>
              <a:solidFill>
                <a:srgbClr val="00539B"/>
              </a:solidFill>
              <a:ln>
                <a:solidFill>
                  <a:schemeClr val="bg1"/>
                </a:solidFill>
              </a:ln>
            </c:spPr>
            <c:extLst>
              <c:ext xmlns:c16="http://schemas.microsoft.com/office/drawing/2014/chart" uri="{C3380CC4-5D6E-409C-BE32-E72D297353CC}">
                <c16:uniqueId val="{00000003-6E7C-4BF4-8374-A0975B577D7B}"/>
              </c:ext>
            </c:extLst>
          </c:dPt>
          <c:dPt>
            <c:idx val="2"/>
            <c:bubble3D val="0"/>
            <c:spPr>
              <a:solidFill>
                <a:srgbClr val="56A0D3"/>
              </a:solidFill>
              <a:ln>
                <a:solidFill>
                  <a:schemeClr val="bg1"/>
                </a:solidFill>
              </a:ln>
            </c:spPr>
            <c:extLst>
              <c:ext xmlns:c16="http://schemas.microsoft.com/office/drawing/2014/chart" uri="{C3380CC4-5D6E-409C-BE32-E72D297353CC}">
                <c16:uniqueId val="{00000005-6E7C-4BF4-8374-A0975B577D7B}"/>
              </c:ext>
            </c:extLst>
          </c:dPt>
          <c:dPt>
            <c:idx val="3"/>
            <c:bubble3D val="0"/>
            <c:spPr>
              <a:solidFill>
                <a:srgbClr val="E58E1A"/>
              </a:solidFill>
              <a:ln>
                <a:solidFill>
                  <a:schemeClr val="bg1"/>
                </a:solidFill>
              </a:ln>
            </c:spPr>
            <c:extLst>
              <c:ext xmlns:c16="http://schemas.microsoft.com/office/drawing/2014/chart" uri="{C3380CC4-5D6E-409C-BE32-E72D297353CC}">
                <c16:uniqueId val="{00000007-6E7C-4BF4-8374-A0975B577D7B}"/>
              </c:ext>
            </c:extLst>
          </c:dPt>
          <c:dPt>
            <c:idx val="4"/>
            <c:bubble3D val="0"/>
            <c:spPr>
              <a:solidFill>
                <a:srgbClr val="754200"/>
              </a:solidFill>
              <a:ln>
                <a:solidFill>
                  <a:schemeClr val="bg1"/>
                </a:solidFill>
              </a:ln>
            </c:spPr>
            <c:extLst>
              <c:ext xmlns:c16="http://schemas.microsoft.com/office/drawing/2014/chart" uri="{C3380CC4-5D6E-409C-BE32-E72D297353CC}">
                <c16:uniqueId val="{00000009-6E7C-4BF4-8374-A0975B577D7B}"/>
              </c:ext>
            </c:extLst>
          </c:dPt>
          <c:dPt>
            <c:idx val="5"/>
            <c:bubble3D val="0"/>
            <c:spPr>
              <a:solidFill>
                <a:srgbClr val="BF311A"/>
              </a:solidFill>
              <a:ln>
                <a:solidFill>
                  <a:schemeClr val="bg1"/>
                </a:solidFill>
              </a:ln>
            </c:spPr>
            <c:extLst>
              <c:ext xmlns:c16="http://schemas.microsoft.com/office/drawing/2014/chart" uri="{C3380CC4-5D6E-409C-BE32-E72D297353CC}">
                <c16:uniqueId val="{0000000B-6E7C-4BF4-8374-A0975B577D7B}"/>
              </c:ext>
            </c:extLst>
          </c:dPt>
          <c:cat>
            <c:strRef>
              <c:f>Summary!$L$87:$L$92</c:f>
              <c:strCache>
                <c:ptCount val="6"/>
                <c:pt idx="0">
                  <c:v>Y</c:v>
                </c:pt>
                <c:pt idx="1">
                  <c:v>R</c:v>
                </c:pt>
                <c:pt idx="2">
                  <c:v>T</c:v>
                </c:pt>
                <c:pt idx="3">
                  <c:v>M</c:v>
                </c:pt>
                <c:pt idx="4">
                  <c:v>F</c:v>
                </c:pt>
                <c:pt idx="5">
                  <c:v>N</c:v>
                </c:pt>
              </c:strCache>
            </c:strRef>
          </c:cat>
          <c:val>
            <c:numRef>
              <c:f>Summary!$H$307:$H$312</c:f>
            </c:numRef>
          </c:val>
          <c:extLst>
            <c:ext xmlns:c16="http://schemas.microsoft.com/office/drawing/2014/chart" uri="{C3380CC4-5D6E-409C-BE32-E72D297353CC}">
              <c16:uniqueId val="{0000000C-6E7C-4BF4-8374-A0975B577D7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Summary!$H$316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32D1-4F5F-BE10-334A2BA02C8B}"/>
              </c:ext>
            </c:extLst>
          </c:dPt>
          <c:dPt>
            <c:idx val="1"/>
            <c:bubble3D val="0"/>
            <c:spPr>
              <a:solidFill>
                <a:srgbClr val="00539B"/>
              </a:solidFill>
              <a:ln>
                <a:solidFill>
                  <a:schemeClr val="bg1"/>
                </a:solidFill>
              </a:ln>
            </c:spPr>
            <c:extLst>
              <c:ext xmlns:c16="http://schemas.microsoft.com/office/drawing/2014/chart" uri="{C3380CC4-5D6E-409C-BE32-E72D297353CC}">
                <c16:uniqueId val="{00000003-32D1-4F5F-BE10-334A2BA02C8B}"/>
              </c:ext>
            </c:extLst>
          </c:dPt>
          <c:dPt>
            <c:idx val="2"/>
            <c:bubble3D val="0"/>
            <c:spPr>
              <a:solidFill>
                <a:srgbClr val="56A0D3"/>
              </a:solidFill>
              <a:ln>
                <a:solidFill>
                  <a:schemeClr val="bg1"/>
                </a:solidFill>
              </a:ln>
            </c:spPr>
            <c:extLst>
              <c:ext xmlns:c16="http://schemas.microsoft.com/office/drawing/2014/chart" uri="{C3380CC4-5D6E-409C-BE32-E72D297353CC}">
                <c16:uniqueId val="{00000005-32D1-4F5F-BE10-334A2BA02C8B}"/>
              </c:ext>
            </c:extLst>
          </c:dPt>
          <c:dPt>
            <c:idx val="3"/>
            <c:bubble3D val="0"/>
            <c:spPr>
              <a:solidFill>
                <a:srgbClr val="E58E1A"/>
              </a:solidFill>
              <a:ln>
                <a:solidFill>
                  <a:schemeClr val="bg1"/>
                </a:solidFill>
              </a:ln>
            </c:spPr>
            <c:extLst>
              <c:ext xmlns:c16="http://schemas.microsoft.com/office/drawing/2014/chart" uri="{C3380CC4-5D6E-409C-BE32-E72D297353CC}">
                <c16:uniqueId val="{00000007-32D1-4F5F-BE10-334A2BA02C8B}"/>
              </c:ext>
            </c:extLst>
          </c:dPt>
          <c:dPt>
            <c:idx val="4"/>
            <c:bubble3D val="0"/>
            <c:spPr>
              <a:solidFill>
                <a:srgbClr val="754200"/>
              </a:solidFill>
              <a:ln>
                <a:solidFill>
                  <a:schemeClr val="bg1"/>
                </a:solidFill>
              </a:ln>
            </c:spPr>
            <c:extLst>
              <c:ext xmlns:c16="http://schemas.microsoft.com/office/drawing/2014/chart" uri="{C3380CC4-5D6E-409C-BE32-E72D297353CC}">
                <c16:uniqueId val="{00000009-32D1-4F5F-BE10-334A2BA02C8B}"/>
              </c:ext>
            </c:extLst>
          </c:dPt>
          <c:dPt>
            <c:idx val="5"/>
            <c:bubble3D val="0"/>
            <c:spPr>
              <a:solidFill>
                <a:srgbClr val="BF311A"/>
              </a:solidFill>
              <a:ln>
                <a:solidFill>
                  <a:schemeClr val="bg1"/>
                </a:solidFill>
              </a:ln>
            </c:spPr>
            <c:extLst>
              <c:ext xmlns:c16="http://schemas.microsoft.com/office/drawing/2014/chart" uri="{C3380CC4-5D6E-409C-BE32-E72D297353CC}">
                <c16:uniqueId val="{0000000B-32D1-4F5F-BE10-334A2BA02C8B}"/>
              </c:ext>
            </c:extLst>
          </c:dPt>
          <c:cat>
            <c:strRef>
              <c:f>Summary!$L$87:$L$92</c:f>
              <c:strCache>
                <c:ptCount val="6"/>
                <c:pt idx="0">
                  <c:v>Y</c:v>
                </c:pt>
                <c:pt idx="1">
                  <c:v>R</c:v>
                </c:pt>
                <c:pt idx="2">
                  <c:v>T</c:v>
                </c:pt>
                <c:pt idx="3">
                  <c:v>M</c:v>
                </c:pt>
                <c:pt idx="4">
                  <c:v>F</c:v>
                </c:pt>
                <c:pt idx="5">
                  <c:v>N</c:v>
                </c:pt>
              </c:strCache>
            </c:strRef>
          </c:cat>
          <c:val>
            <c:numRef>
              <c:f>Summary!$H$318:$H$323</c:f>
            </c:numRef>
          </c:val>
          <c:extLst>
            <c:ext xmlns:c16="http://schemas.microsoft.com/office/drawing/2014/chart" uri="{C3380CC4-5D6E-409C-BE32-E72D297353CC}">
              <c16:uniqueId val="{0000000C-32D1-4F5F-BE10-334A2BA02C8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Summary!$H$327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1544-4170-8618-6447C788A22D}"/>
              </c:ext>
            </c:extLst>
          </c:dPt>
          <c:dPt>
            <c:idx val="1"/>
            <c:bubble3D val="0"/>
            <c:spPr>
              <a:solidFill>
                <a:srgbClr val="00539B"/>
              </a:solidFill>
              <a:ln>
                <a:solidFill>
                  <a:schemeClr val="bg1"/>
                </a:solidFill>
              </a:ln>
            </c:spPr>
            <c:extLst>
              <c:ext xmlns:c16="http://schemas.microsoft.com/office/drawing/2014/chart" uri="{C3380CC4-5D6E-409C-BE32-E72D297353CC}">
                <c16:uniqueId val="{00000003-1544-4170-8618-6447C788A22D}"/>
              </c:ext>
            </c:extLst>
          </c:dPt>
          <c:dPt>
            <c:idx val="2"/>
            <c:bubble3D val="0"/>
            <c:spPr>
              <a:solidFill>
                <a:srgbClr val="56A0D3"/>
              </a:solidFill>
              <a:ln>
                <a:solidFill>
                  <a:schemeClr val="bg1"/>
                </a:solidFill>
              </a:ln>
            </c:spPr>
            <c:extLst>
              <c:ext xmlns:c16="http://schemas.microsoft.com/office/drawing/2014/chart" uri="{C3380CC4-5D6E-409C-BE32-E72D297353CC}">
                <c16:uniqueId val="{00000005-1544-4170-8618-6447C788A22D}"/>
              </c:ext>
            </c:extLst>
          </c:dPt>
          <c:dPt>
            <c:idx val="3"/>
            <c:bubble3D val="0"/>
            <c:spPr>
              <a:solidFill>
                <a:srgbClr val="E58E1A"/>
              </a:solidFill>
              <a:ln>
                <a:solidFill>
                  <a:schemeClr val="bg1"/>
                </a:solidFill>
              </a:ln>
            </c:spPr>
            <c:extLst>
              <c:ext xmlns:c16="http://schemas.microsoft.com/office/drawing/2014/chart" uri="{C3380CC4-5D6E-409C-BE32-E72D297353CC}">
                <c16:uniqueId val="{00000007-1544-4170-8618-6447C788A22D}"/>
              </c:ext>
            </c:extLst>
          </c:dPt>
          <c:dPt>
            <c:idx val="4"/>
            <c:bubble3D val="0"/>
            <c:spPr>
              <a:solidFill>
                <a:srgbClr val="754200"/>
              </a:solidFill>
              <a:ln>
                <a:solidFill>
                  <a:schemeClr val="bg1"/>
                </a:solidFill>
              </a:ln>
            </c:spPr>
            <c:extLst>
              <c:ext xmlns:c16="http://schemas.microsoft.com/office/drawing/2014/chart" uri="{C3380CC4-5D6E-409C-BE32-E72D297353CC}">
                <c16:uniqueId val="{00000009-1544-4170-8618-6447C788A22D}"/>
              </c:ext>
            </c:extLst>
          </c:dPt>
          <c:dPt>
            <c:idx val="5"/>
            <c:bubble3D val="0"/>
            <c:spPr>
              <a:solidFill>
                <a:srgbClr val="BF311A"/>
              </a:solidFill>
              <a:ln>
                <a:solidFill>
                  <a:schemeClr val="bg1"/>
                </a:solidFill>
              </a:ln>
            </c:spPr>
            <c:extLst>
              <c:ext xmlns:c16="http://schemas.microsoft.com/office/drawing/2014/chart" uri="{C3380CC4-5D6E-409C-BE32-E72D297353CC}">
                <c16:uniqueId val="{0000000B-1544-4170-8618-6447C788A22D}"/>
              </c:ext>
            </c:extLst>
          </c:dPt>
          <c:cat>
            <c:strRef>
              <c:f>Summary!$L$87:$L$92</c:f>
              <c:strCache>
                <c:ptCount val="6"/>
                <c:pt idx="0">
                  <c:v>Y</c:v>
                </c:pt>
                <c:pt idx="1">
                  <c:v>R</c:v>
                </c:pt>
                <c:pt idx="2">
                  <c:v>T</c:v>
                </c:pt>
                <c:pt idx="3">
                  <c:v>M</c:v>
                </c:pt>
                <c:pt idx="4">
                  <c:v>F</c:v>
                </c:pt>
                <c:pt idx="5">
                  <c:v>N</c:v>
                </c:pt>
              </c:strCache>
            </c:strRef>
          </c:cat>
          <c:val>
            <c:numRef>
              <c:f>Summary!$H$329:$H$334</c:f>
            </c:numRef>
          </c:val>
          <c:extLst>
            <c:ext xmlns:c16="http://schemas.microsoft.com/office/drawing/2014/chart" uri="{C3380CC4-5D6E-409C-BE32-E72D297353CC}">
              <c16:uniqueId val="{0000000C-1544-4170-8618-6447C788A22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Summary!$H$338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3C1D-45AC-8568-09485005867A}"/>
              </c:ext>
            </c:extLst>
          </c:dPt>
          <c:dPt>
            <c:idx val="1"/>
            <c:bubble3D val="0"/>
            <c:spPr>
              <a:solidFill>
                <a:srgbClr val="00539B"/>
              </a:solidFill>
              <a:ln>
                <a:solidFill>
                  <a:schemeClr val="bg1"/>
                </a:solidFill>
              </a:ln>
            </c:spPr>
            <c:extLst>
              <c:ext xmlns:c16="http://schemas.microsoft.com/office/drawing/2014/chart" uri="{C3380CC4-5D6E-409C-BE32-E72D297353CC}">
                <c16:uniqueId val="{00000003-3C1D-45AC-8568-09485005867A}"/>
              </c:ext>
            </c:extLst>
          </c:dPt>
          <c:dPt>
            <c:idx val="2"/>
            <c:bubble3D val="0"/>
            <c:spPr>
              <a:solidFill>
                <a:srgbClr val="56A0D3"/>
              </a:solidFill>
              <a:ln>
                <a:solidFill>
                  <a:schemeClr val="bg1"/>
                </a:solidFill>
              </a:ln>
            </c:spPr>
            <c:extLst>
              <c:ext xmlns:c16="http://schemas.microsoft.com/office/drawing/2014/chart" uri="{C3380CC4-5D6E-409C-BE32-E72D297353CC}">
                <c16:uniqueId val="{00000005-3C1D-45AC-8568-09485005867A}"/>
              </c:ext>
            </c:extLst>
          </c:dPt>
          <c:dPt>
            <c:idx val="3"/>
            <c:bubble3D val="0"/>
            <c:spPr>
              <a:solidFill>
                <a:srgbClr val="E58E1A"/>
              </a:solidFill>
              <a:ln>
                <a:solidFill>
                  <a:schemeClr val="bg1"/>
                </a:solidFill>
              </a:ln>
            </c:spPr>
            <c:extLst>
              <c:ext xmlns:c16="http://schemas.microsoft.com/office/drawing/2014/chart" uri="{C3380CC4-5D6E-409C-BE32-E72D297353CC}">
                <c16:uniqueId val="{00000007-3C1D-45AC-8568-09485005867A}"/>
              </c:ext>
            </c:extLst>
          </c:dPt>
          <c:dPt>
            <c:idx val="4"/>
            <c:bubble3D val="0"/>
            <c:spPr>
              <a:solidFill>
                <a:srgbClr val="754200"/>
              </a:solidFill>
              <a:ln>
                <a:solidFill>
                  <a:schemeClr val="bg1"/>
                </a:solidFill>
              </a:ln>
            </c:spPr>
            <c:extLst>
              <c:ext xmlns:c16="http://schemas.microsoft.com/office/drawing/2014/chart" uri="{C3380CC4-5D6E-409C-BE32-E72D297353CC}">
                <c16:uniqueId val="{00000009-3C1D-45AC-8568-09485005867A}"/>
              </c:ext>
            </c:extLst>
          </c:dPt>
          <c:dPt>
            <c:idx val="5"/>
            <c:bubble3D val="0"/>
            <c:spPr>
              <a:solidFill>
                <a:srgbClr val="BF311A"/>
              </a:solidFill>
              <a:ln>
                <a:solidFill>
                  <a:schemeClr val="bg1"/>
                </a:solidFill>
              </a:ln>
            </c:spPr>
            <c:extLst>
              <c:ext xmlns:c16="http://schemas.microsoft.com/office/drawing/2014/chart" uri="{C3380CC4-5D6E-409C-BE32-E72D297353CC}">
                <c16:uniqueId val="{0000000B-3C1D-45AC-8568-09485005867A}"/>
              </c:ext>
            </c:extLst>
          </c:dPt>
          <c:cat>
            <c:strRef>
              <c:f>Summary!$L$87:$L$92</c:f>
              <c:strCache>
                <c:ptCount val="6"/>
                <c:pt idx="0">
                  <c:v>Y</c:v>
                </c:pt>
                <c:pt idx="1">
                  <c:v>R</c:v>
                </c:pt>
                <c:pt idx="2">
                  <c:v>T</c:v>
                </c:pt>
                <c:pt idx="3">
                  <c:v>M</c:v>
                </c:pt>
                <c:pt idx="4">
                  <c:v>F</c:v>
                </c:pt>
                <c:pt idx="5">
                  <c:v>N</c:v>
                </c:pt>
              </c:strCache>
            </c:strRef>
          </c:cat>
          <c:val>
            <c:numRef>
              <c:f>Summary!$H$340:$H$345</c:f>
            </c:numRef>
          </c:val>
          <c:extLst>
            <c:ext xmlns:c16="http://schemas.microsoft.com/office/drawing/2014/chart" uri="{C3380CC4-5D6E-409C-BE32-E72D297353CC}">
              <c16:uniqueId val="{0000000C-3C1D-45AC-8568-09485005867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Summary!$H$349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DD0-4DE8-96FD-6CBB6346C1DF}"/>
              </c:ext>
            </c:extLst>
          </c:dPt>
          <c:dPt>
            <c:idx val="1"/>
            <c:bubble3D val="0"/>
            <c:spPr>
              <a:solidFill>
                <a:srgbClr val="00539B"/>
              </a:solidFill>
              <a:ln>
                <a:solidFill>
                  <a:schemeClr val="bg1"/>
                </a:solidFill>
              </a:ln>
            </c:spPr>
            <c:extLst>
              <c:ext xmlns:c16="http://schemas.microsoft.com/office/drawing/2014/chart" uri="{C3380CC4-5D6E-409C-BE32-E72D297353CC}">
                <c16:uniqueId val="{00000003-DDD0-4DE8-96FD-6CBB6346C1DF}"/>
              </c:ext>
            </c:extLst>
          </c:dPt>
          <c:dPt>
            <c:idx val="2"/>
            <c:bubble3D val="0"/>
            <c:spPr>
              <a:solidFill>
                <a:srgbClr val="56A0D3"/>
              </a:solidFill>
              <a:ln>
                <a:solidFill>
                  <a:schemeClr val="bg1"/>
                </a:solidFill>
              </a:ln>
            </c:spPr>
            <c:extLst>
              <c:ext xmlns:c16="http://schemas.microsoft.com/office/drawing/2014/chart" uri="{C3380CC4-5D6E-409C-BE32-E72D297353CC}">
                <c16:uniqueId val="{00000005-DDD0-4DE8-96FD-6CBB6346C1DF}"/>
              </c:ext>
            </c:extLst>
          </c:dPt>
          <c:dPt>
            <c:idx val="3"/>
            <c:bubble3D val="0"/>
            <c:spPr>
              <a:solidFill>
                <a:srgbClr val="E58E1A"/>
              </a:solidFill>
              <a:ln>
                <a:solidFill>
                  <a:schemeClr val="bg1"/>
                </a:solidFill>
              </a:ln>
            </c:spPr>
            <c:extLst>
              <c:ext xmlns:c16="http://schemas.microsoft.com/office/drawing/2014/chart" uri="{C3380CC4-5D6E-409C-BE32-E72D297353CC}">
                <c16:uniqueId val="{00000007-DDD0-4DE8-96FD-6CBB6346C1DF}"/>
              </c:ext>
            </c:extLst>
          </c:dPt>
          <c:dPt>
            <c:idx val="4"/>
            <c:bubble3D val="0"/>
            <c:spPr>
              <a:solidFill>
                <a:srgbClr val="754200"/>
              </a:solidFill>
              <a:ln>
                <a:solidFill>
                  <a:schemeClr val="bg1"/>
                </a:solidFill>
              </a:ln>
            </c:spPr>
            <c:extLst>
              <c:ext xmlns:c16="http://schemas.microsoft.com/office/drawing/2014/chart" uri="{C3380CC4-5D6E-409C-BE32-E72D297353CC}">
                <c16:uniqueId val="{00000009-DDD0-4DE8-96FD-6CBB6346C1DF}"/>
              </c:ext>
            </c:extLst>
          </c:dPt>
          <c:dPt>
            <c:idx val="5"/>
            <c:bubble3D val="0"/>
            <c:spPr>
              <a:solidFill>
                <a:srgbClr val="BF311A"/>
              </a:solidFill>
              <a:ln>
                <a:solidFill>
                  <a:schemeClr val="bg1"/>
                </a:solidFill>
              </a:ln>
            </c:spPr>
            <c:extLst>
              <c:ext xmlns:c16="http://schemas.microsoft.com/office/drawing/2014/chart" uri="{C3380CC4-5D6E-409C-BE32-E72D297353CC}">
                <c16:uniqueId val="{0000000B-DDD0-4DE8-96FD-6CBB6346C1DF}"/>
              </c:ext>
            </c:extLst>
          </c:dPt>
          <c:cat>
            <c:strRef>
              <c:f>Summary!$L$87:$L$92</c:f>
              <c:strCache>
                <c:ptCount val="6"/>
                <c:pt idx="0">
                  <c:v>Y</c:v>
                </c:pt>
                <c:pt idx="1">
                  <c:v>R</c:v>
                </c:pt>
                <c:pt idx="2">
                  <c:v>T</c:v>
                </c:pt>
                <c:pt idx="3">
                  <c:v>M</c:v>
                </c:pt>
                <c:pt idx="4">
                  <c:v>F</c:v>
                </c:pt>
                <c:pt idx="5">
                  <c:v>N</c:v>
                </c:pt>
              </c:strCache>
            </c:strRef>
          </c:cat>
          <c:val>
            <c:numRef>
              <c:f>Summary!$H$351:$H$356</c:f>
            </c:numRef>
          </c:val>
          <c:extLst>
            <c:ext xmlns:c16="http://schemas.microsoft.com/office/drawing/2014/chart" uri="{C3380CC4-5D6E-409C-BE32-E72D297353CC}">
              <c16:uniqueId val="{0000000C-DDD0-4DE8-96FD-6CBB6346C1D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Summary!$H$360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32A2-4573-A118-577B9A278D59}"/>
              </c:ext>
            </c:extLst>
          </c:dPt>
          <c:dPt>
            <c:idx val="1"/>
            <c:bubble3D val="0"/>
            <c:spPr>
              <a:solidFill>
                <a:srgbClr val="00539B"/>
              </a:solidFill>
              <a:ln>
                <a:solidFill>
                  <a:schemeClr val="bg1"/>
                </a:solidFill>
              </a:ln>
            </c:spPr>
            <c:extLst>
              <c:ext xmlns:c16="http://schemas.microsoft.com/office/drawing/2014/chart" uri="{C3380CC4-5D6E-409C-BE32-E72D297353CC}">
                <c16:uniqueId val="{00000003-32A2-4573-A118-577B9A278D59}"/>
              </c:ext>
            </c:extLst>
          </c:dPt>
          <c:dPt>
            <c:idx val="2"/>
            <c:bubble3D val="0"/>
            <c:spPr>
              <a:solidFill>
                <a:srgbClr val="56A0D3"/>
              </a:solidFill>
              <a:ln>
                <a:solidFill>
                  <a:schemeClr val="bg1"/>
                </a:solidFill>
              </a:ln>
            </c:spPr>
            <c:extLst>
              <c:ext xmlns:c16="http://schemas.microsoft.com/office/drawing/2014/chart" uri="{C3380CC4-5D6E-409C-BE32-E72D297353CC}">
                <c16:uniqueId val="{00000005-32A2-4573-A118-577B9A278D59}"/>
              </c:ext>
            </c:extLst>
          </c:dPt>
          <c:dPt>
            <c:idx val="3"/>
            <c:bubble3D val="0"/>
            <c:spPr>
              <a:solidFill>
                <a:srgbClr val="E58E1A"/>
              </a:solidFill>
              <a:ln>
                <a:solidFill>
                  <a:schemeClr val="bg1"/>
                </a:solidFill>
              </a:ln>
            </c:spPr>
            <c:extLst>
              <c:ext xmlns:c16="http://schemas.microsoft.com/office/drawing/2014/chart" uri="{C3380CC4-5D6E-409C-BE32-E72D297353CC}">
                <c16:uniqueId val="{00000007-32A2-4573-A118-577B9A278D59}"/>
              </c:ext>
            </c:extLst>
          </c:dPt>
          <c:dPt>
            <c:idx val="4"/>
            <c:bubble3D val="0"/>
            <c:spPr>
              <a:solidFill>
                <a:srgbClr val="754200"/>
              </a:solidFill>
              <a:ln>
                <a:solidFill>
                  <a:schemeClr val="bg1"/>
                </a:solidFill>
              </a:ln>
            </c:spPr>
            <c:extLst>
              <c:ext xmlns:c16="http://schemas.microsoft.com/office/drawing/2014/chart" uri="{C3380CC4-5D6E-409C-BE32-E72D297353CC}">
                <c16:uniqueId val="{00000009-32A2-4573-A118-577B9A278D59}"/>
              </c:ext>
            </c:extLst>
          </c:dPt>
          <c:dPt>
            <c:idx val="5"/>
            <c:bubble3D val="0"/>
            <c:spPr>
              <a:solidFill>
                <a:srgbClr val="BF311A"/>
              </a:solidFill>
              <a:ln>
                <a:solidFill>
                  <a:schemeClr val="bg1"/>
                </a:solidFill>
              </a:ln>
            </c:spPr>
            <c:extLst>
              <c:ext xmlns:c16="http://schemas.microsoft.com/office/drawing/2014/chart" uri="{C3380CC4-5D6E-409C-BE32-E72D297353CC}">
                <c16:uniqueId val="{0000000B-32A2-4573-A118-577B9A278D59}"/>
              </c:ext>
            </c:extLst>
          </c:dPt>
          <c:cat>
            <c:strRef>
              <c:f>Summary!$L$87:$L$92</c:f>
              <c:strCache>
                <c:ptCount val="6"/>
                <c:pt idx="0">
                  <c:v>Y</c:v>
                </c:pt>
                <c:pt idx="1">
                  <c:v>R</c:v>
                </c:pt>
                <c:pt idx="2">
                  <c:v>T</c:v>
                </c:pt>
                <c:pt idx="3">
                  <c:v>M</c:v>
                </c:pt>
                <c:pt idx="4">
                  <c:v>F</c:v>
                </c:pt>
                <c:pt idx="5">
                  <c:v>N</c:v>
                </c:pt>
              </c:strCache>
            </c:strRef>
          </c:cat>
          <c:val>
            <c:numRef>
              <c:f>Summary!$H$362:$H$367</c:f>
            </c:numRef>
          </c:val>
          <c:extLst>
            <c:ext xmlns:c16="http://schemas.microsoft.com/office/drawing/2014/chart" uri="{C3380CC4-5D6E-409C-BE32-E72D297353CC}">
              <c16:uniqueId val="{0000000C-32A2-4573-A118-577B9A278D59}"/>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Summary!$H$371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682E-4A60-A630-2641F3EBEB37}"/>
              </c:ext>
            </c:extLst>
          </c:dPt>
          <c:dPt>
            <c:idx val="1"/>
            <c:bubble3D val="0"/>
            <c:spPr>
              <a:solidFill>
                <a:srgbClr val="00539B"/>
              </a:solidFill>
              <a:ln>
                <a:solidFill>
                  <a:schemeClr val="bg1"/>
                </a:solidFill>
              </a:ln>
            </c:spPr>
            <c:extLst>
              <c:ext xmlns:c16="http://schemas.microsoft.com/office/drawing/2014/chart" uri="{C3380CC4-5D6E-409C-BE32-E72D297353CC}">
                <c16:uniqueId val="{00000003-682E-4A60-A630-2641F3EBEB37}"/>
              </c:ext>
            </c:extLst>
          </c:dPt>
          <c:dPt>
            <c:idx val="2"/>
            <c:bubble3D val="0"/>
            <c:spPr>
              <a:solidFill>
                <a:srgbClr val="56A0D3"/>
              </a:solidFill>
              <a:ln>
                <a:solidFill>
                  <a:schemeClr val="bg1"/>
                </a:solidFill>
              </a:ln>
            </c:spPr>
            <c:extLst>
              <c:ext xmlns:c16="http://schemas.microsoft.com/office/drawing/2014/chart" uri="{C3380CC4-5D6E-409C-BE32-E72D297353CC}">
                <c16:uniqueId val="{00000005-682E-4A60-A630-2641F3EBEB37}"/>
              </c:ext>
            </c:extLst>
          </c:dPt>
          <c:dPt>
            <c:idx val="3"/>
            <c:bubble3D val="0"/>
            <c:spPr>
              <a:solidFill>
                <a:srgbClr val="E58E1A"/>
              </a:solidFill>
              <a:ln>
                <a:solidFill>
                  <a:schemeClr val="bg1"/>
                </a:solidFill>
              </a:ln>
            </c:spPr>
            <c:extLst>
              <c:ext xmlns:c16="http://schemas.microsoft.com/office/drawing/2014/chart" uri="{C3380CC4-5D6E-409C-BE32-E72D297353CC}">
                <c16:uniqueId val="{00000007-682E-4A60-A630-2641F3EBEB37}"/>
              </c:ext>
            </c:extLst>
          </c:dPt>
          <c:dPt>
            <c:idx val="4"/>
            <c:bubble3D val="0"/>
            <c:spPr>
              <a:solidFill>
                <a:srgbClr val="754200"/>
              </a:solidFill>
              <a:ln>
                <a:solidFill>
                  <a:schemeClr val="bg1"/>
                </a:solidFill>
              </a:ln>
            </c:spPr>
            <c:extLst>
              <c:ext xmlns:c16="http://schemas.microsoft.com/office/drawing/2014/chart" uri="{C3380CC4-5D6E-409C-BE32-E72D297353CC}">
                <c16:uniqueId val="{00000009-682E-4A60-A630-2641F3EBEB37}"/>
              </c:ext>
            </c:extLst>
          </c:dPt>
          <c:dPt>
            <c:idx val="5"/>
            <c:bubble3D val="0"/>
            <c:spPr>
              <a:solidFill>
                <a:srgbClr val="BF311A"/>
              </a:solidFill>
              <a:ln>
                <a:solidFill>
                  <a:schemeClr val="bg1"/>
                </a:solidFill>
              </a:ln>
            </c:spPr>
            <c:extLst>
              <c:ext xmlns:c16="http://schemas.microsoft.com/office/drawing/2014/chart" uri="{C3380CC4-5D6E-409C-BE32-E72D297353CC}">
                <c16:uniqueId val="{0000000B-682E-4A60-A630-2641F3EBEB37}"/>
              </c:ext>
            </c:extLst>
          </c:dPt>
          <c:cat>
            <c:strRef>
              <c:f>Summary!$L$87:$L$92</c:f>
              <c:strCache>
                <c:ptCount val="6"/>
                <c:pt idx="0">
                  <c:v>Y</c:v>
                </c:pt>
                <c:pt idx="1">
                  <c:v>R</c:v>
                </c:pt>
                <c:pt idx="2">
                  <c:v>T</c:v>
                </c:pt>
                <c:pt idx="3">
                  <c:v>M</c:v>
                </c:pt>
                <c:pt idx="4">
                  <c:v>F</c:v>
                </c:pt>
                <c:pt idx="5">
                  <c:v>N</c:v>
                </c:pt>
              </c:strCache>
            </c:strRef>
          </c:cat>
          <c:val>
            <c:numRef>
              <c:f>Summary!$H$373:$H$378</c:f>
            </c:numRef>
          </c:val>
          <c:extLst>
            <c:ext xmlns:c16="http://schemas.microsoft.com/office/drawing/2014/chart" uri="{C3380CC4-5D6E-409C-BE32-E72D297353CC}">
              <c16:uniqueId val="{0000000C-682E-4A60-A630-2641F3EBEB3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Summary!$H$382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0B63-4BB6-9FE8-08DC1DCD63F3}"/>
              </c:ext>
            </c:extLst>
          </c:dPt>
          <c:dPt>
            <c:idx val="1"/>
            <c:bubble3D val="0"/>
            <c:spPr>
              <a:solidFill>
                <a:srgbClr val="00539B"/>
              </a:solidFill>
              <a:ln>
                <a:solidFill>
                  <a:schemeClr val="bg1"/>
                </a:solidFill>
              </a:ln>
            </c:spPr>
            <c:extLst>
              <c:ext xmlns:c16="http://schemas.microsoft.com/office/drawing/2014/chart" uri="{C3380CC4-5D6E-409C-BE32-E72D297353CC}">
                <c16:uniqueId val="{00000003-0B63-4BB6-9FE8-08DC1DCD63F3}"/>
              </c:ext>
            </c:extLst>
          </c:dPt>
          <c:dPt>
            <c:idx val="2"/>
            <c:bubble3D val="0"/>
            <c:spPr>
              <a:solidFill>
                <a:srgbClr val="56A0D3"/>
              </a:solidFill>
              <a:ln>
                <a:solidFill>
                  <a:schemeClr val="bg1"/>
                </a:solidFill>
              </a:ln>
            </c:spPr>
            <c:extLst>
              <c:ext xmlns:c16="http://schemas.microsoft.com/office/drawing/2014/chart" uri="{C3380CC4-5D6E-409C-BE32-E72D297353CC}">
                <c16:uniqueId val="{00000005-0B63-4BB6-9FE8-08DC1DCD63F3}"/>
              </c:ext>
            </c:extLst>
          </c:dPt>
          <c:dPt>
            <c:idx val="3"/>
            <c:bubble3D val="0"/>
            <c:spPr>
              <a:solidFill>
                <a:srgbClr val="E58E1A"/>
              </a:solidFill>
              <a:ln>
                <a:solidFill>
                  <a:schemeClr val="bg1"/>
                </a:solidFill>
              </a:ln>
            </c:spPr>
            <c:extLst>
              <c:ext xmlns:c16="http://schemas.microsoft.com/office/drawing/2014/chart" uri="{C3380CC4-5D6E-409C-BE32-E72D297353CC}">
                <c16:uniqueId val="{00000007-0B63-4BB6-9FE8-08DC1DCD63F3}"/>
              </c:ext>
            </c:extLst>
          </c:dPt>
          <c:dPt>
            <c:idx val="4"/>
            <c:bubble3D val="0"/>
            <c:spPr>
              <a:solidFill>
                <a:srgbClr val="754200"/>
              </a:solidFill>
              <a:ln>
                <a:solidFill>
                  <a:schemeClr val="bg1"/>
                </a:solidFill>
              </a:ln>
            </c:spPr>
            <c:extLst>
              <c:ext xmlns:c16="http://schemas.microsoft.com/office/drawing/2014/chart" uri="{C3380CC4-5D6E-409C-BE32-E72D297353CC}">
                <c16:uniqueId val="{00000009-0B63-4BB6-9FE8-08DC1DCD63F3}"/>
              </c:ext>
            </c:extLst>
          </c:dPt>
          <c:dPt>
            <c:idx val="5"/>
            <c:bubble3D val="0"/>
            <c:spPr>
              <a:solidFill>
                <a:srgbClr val="BF311A"/>
              </a:solidFill>
              <a:ln>
                <a:solidFill>
                  <a:schemeClr val="bg1"/>
                </a:solidFill>
              </a:ln>
            </c:spPr>
            <c:extLst>
              <c:ext xmlns:c16="http://schemas.microsoft.com/office/drawing/2014/chart" uri="{C3380CC4-5D6E-409C-BE32-E72D297353CC}">
                <c16:uniqueId val="{0000000B-0B63-4BB6-9FE8-08DC1DCD63F3}"/>
              </c:ext>
            </c:extLst>
          </c:dPt>
          <c:cat>
            <c:strRef>
              <c:f>Summary!$L$87:$L$92</c:f>
              <c:strCache>
                <c:ptCount val="6"/>
                <c:pt idx="0">
                  <c:v>Y</c:v>
                </c:pt>
                <c:pt idx="1">
                  <c:v>R</c:v>
                </c:pt>
                <c:pt idx="2">
                  <c:v>T</c:v>
                </c:pt>
                <c:pt idx="3">
                  <c:v>M</c:v>
                </c:pt>
                <c:pt idx="4">
                  <c:v>F</c:v>
                </c:pt>
                <c:pt idx="5">
                  <c:v>N</c:v>
                </c:pt>
              </c:strCache>
            </c:strRef>
          </c:cat>
          <c:val>
            <c:numRef>
              <c:f>Summary!$H$384:$H$389</c:f>
            </c:numRef>
          </c:val>
          <c:extLst>
            <c:ext xmlns:c16="http://schemas.microsoft.com/office/drawing/2014/chart" uri="{C3380CC4-5D6E-409C-BE32-E72D297353CC}">
              <c16:uniqueId val="{0000000C-0B63-4BB6-9FE8-08DC1DCD63F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Summary!$H$393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8951-47F4-9CB8-0DB30C2EEF54}"/>
              </c:ext>
            </c:extLst>
          </c:dPt>
          <c:dPt>
            <c:idx val="1"/>
            <c:bubble3D val="0"/>
            <c:spPr>
              <a:solidFill>
                <a:srgbClr val="00539B"/>
              </a:solidFill>
              <a:ln>
                <a:solidFill>
                  <a:schemeClr val="bg1"/>
                </a:solidFill>
              </a:ln>
            </c:spPr>
            <c:extLst>
              <c:ext xmlns:c16="http://schemas.microsoft.com/office/drawing/2014/chart" uri="{C3380CC4-5D6E-409C-BE32-E72D297353CC}">
                <c16:uniqueId val="{00000003-8951-47F4-9CB8-0DB30C2EEF54}"/>
              </c:ext>
            </c:extLst>
          </c:dPt>
          <c:dPt>
            <c:idx val="2"/>
            <c:bubble3D val="0"/>
            <c:spPr>
              <a:solidFill>
                <a:srgbClr val="56A0D3"/>
              </a:solidFill>
              <a:ln>
                <a:solidFill>
                  <a:schemeClr val="bg1"/>
                </a:solidFill>
              </a:ln>
            </c:spPr>
            <c:extLst>
              <c:ext xmlns:c16="http://schemas.microsoft.com/office/drawing/2014/chart" uri="{C3380CC4-5D6E-409C-BE32-E72D297353CC}">
                <c16:uniqueId val="{00000005-8951-47F4-9CB8-0DB30C2EEF54}"/>
              </c:ext>
            </c:extLst>
          </c:dPt>
          <c:dPt>
            <c:idx val="3"/>
            <c:bubble3D val="0"/>
            <c:spPr>
              <a:solidFill>
                <a:srgbClr val="E58E1A"/>
              </a:solidFill>
              <a:ln>
                <a:solidFill>
                  <a:schemeClr val="bg1"/>
                </a:solidFill>
              </a:ln>
            </c:spPr>
            <c:extLst>
              <c:ext xmlns:c16="http://schemas.microsoft.com/office/drawing/2014/chart" uri="{C3380CC4-5D6E-409C-BE32-E72D297353CC}">
                <c16:uniqueId val="{00000007-8951-47F4-9CB8-0DB30C2EEF54}"/>
              </c:ext>
            </c:extLst>
          </c:dPt>
          <c:dPt>
            <c:idx val="4"/>
            <c:bubble3D val="0"/>
            <c:spPr>
              <a:solidFill>
                <a:srgbClr val="754200"/>
              </a:solidFill>
              <a:ln>
                <a:solidFill>
                  <a:schemeClr val="bg1"/>
                </a:solidFill>
              </a:ln>
            </c:spPr>
            <c:extLst>
              <c:ext xmlns:c16="http://schemas.microsoft.com/office/drawing/2014/chart" uri="{C3380CC4-5D6E-409C-BE32-E72D297353CC}">
                <c16:uniqueId val="{00000009-8951-47F4-9CB8-0DB30C2EEF54}"/>
              </c:ext>
            </c:extLst>
          </c:dPt>
          <c:dPt>
            <c:idx val="5"/>
            <c:bubble3D val="0"/>
            <c:spPr>
              <a:solidFill>
                <a:srgbClr val="BF311A"/>
              </a:solidFill>
              <a:ln>
                <a:solidFill>
                  <a:schemeClr val="bg1"/>
                </a:solidFill>
              </a:ln>
            </c:spPr>
            <c:extLst>
              <c:ext xmlns:c16="http://schemas.microsoft.com/office/drawing/2014/chart" uri="{C3380CC4-5D6E-409C-BE32-E72D297353CC}">
                <c16:uniqueId val="{0000000B-8951-47F4-9CB8-0DB30C2EEF54}"/>
              </c:ext>
            </c:extLst>
          </c:dPt>
          <c:cat>
            <c:strRef>
              <c:f>Summary!$L$87:$L$92</c:f>
              <c:strCache>
                <c:ptCount val="6"/>
                <c:pt idx="0">
                  <c:v>Y</c:v>
                </c:pt>
                <c:pt idx="1">
                  <c:v>R</c:v>
                </c:pt>
                <c:pt idx="2">
                  <c:v>T</c:v>
                </c:pt>
                <c:pt idx="3">
                  <c:v>M</c:v>
                </c:pt>
                <c:pt idx="4">
                  <c:v>F</c:v>
                </c:pt>
                <c:pt idx="5">
                  <c:v>N</c:v>
                </c:pt>
              </c:strCache>
            </c:strRef>
          </c:cat>
          <c:val>
            <c:numRef>
              <c:f>Summary!$H$395:$H$400</c:f>
            </c:numRef>
          </c:val>
          <c:extLst>
            <c:ext xmlns:c16="http://schemas.microsoft.com/office/drawing/2014/chart" uri="{C3380CC4-5D6E-409C-BE32-E72D297353CC}">
              <c16:uniqueId val="{0000000C-8951-47F4-9CB8-0DB30C2EEF5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Summary!$H$107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C41-45B7-992F-FC0104E4FE77}"/>
              </c:ext>
            </c:extLst>
          </c:dPt>
          <c:dPt>
            <c:idx val="1"/>
            <c:bubble3D val="0"/>
            <c:spPr>
              <a:solidFill>
                <a:srgbClr val="00539B"/>
              </a:solidFill>
              <a:ln>
                <a:solidFill>
                  <a:schemeClr val="bg1"/>
                </a:solidFill>
              </a:ln>
            </c:spPr>
            <c:extLst>
              <c:ext xmlns:c16="http://schemas.microsoft.com/office/drawing/2014/chart" uri="{C3380CC4-5D6E-409C-BE32-E72D297353CC}">
                <c16:uniqueId val="{00000003-AC41-45B7-992F-FC0104E4FE77}"/>
              </c:ext>
            </c:extLst>
          </c:dPt>
          <c:dPt>
            <c:idx val="2"/>
            <c:bubble3D val="0"/>
            <c:spPr>
              <a:solidFill>
                <a:srgbClr val="56A0D3"/>
              </a:solidFill>
              <a:ln>
                <a:solidFill>
                  <a:schemeClr val="bg1"/>
                </a:solidFill>
              </a:ln>
            </c:spPr>
            <c:extLst>
              <c:ext xmlns:c16="http://schemas.microsoft.com/office/drawing/2014/chart" uri="{C3380CC4-5D6E-409C-BE32-E72D297353CC}">
                <c16:uniqueId val="{00000005-AC41-45B7-992F-FC0104E4FE77}"/>
              </c:ext>
            </c:extLst>
          </c:dPt>
          <c:dPt>
            <c:idx val="3"/>
            <c:bubble3D val="0"/>
            <c:spPr>
              <a:solidFill>
                <a:srgbClr val="E58E1A"/>
              </a:solidFill>
              <a:ln>
                <a:solidFill>
                  <a:schemeClr val="bg1"/>
                </a:solidFill>
              </a:ln>
            </c:spPr>
            <c:extLst>
              <c:ext xmlns:c16="http://schemas.microsoft.com/office/drawing/2014/chart" uri="{C3380CC4-5D6E-409C-BE32-E72D297353CC}">
                <c16:uniqueId val="{00000007-AC41-45B7-992F-FC0104E4FE77}"/>
              </c:ext>
            </c:extLst>
          </c:dPt>
          <c:dPt>
            <c:idx val="4"/>
            <c:bubble3D val="0"/>
            <c:spPr>
              <a:solidFill>
                <a:srgbClr val="754200"/>
              </a:solidFill>
              <a:ln>
                <a:solidFill>
                  <a:schemeClr val="bg1"/>
                </a:solidFill>
              </a:ln>
            </c:spPr>
            <c:extLst>
              <c:ext xmlns:c16="http://schemas.microsoft.com/office/drawing/2014/chart" uri="{C3380CC4-5D6E-409C-BE32-E72D297353CC}">
                <c16:uniqueId val="{00000009-AC41-45B7-992F-FC0104E4FE77}"/>
              </c:ext>
            </c:extLst>
          </c:dPt>
          <c:dPt>
            <c:idx val="5"/>
            <c:bubble3D val="0"/>
            <c:spPr>
              <a:solidFill>
                <a:srgbClr val="BF311A"/>
              </a:solidFill>
              <a:ln>
                <a:solidFill>
                  <a:schemeClr val="bg1"/>
                </a:solidFill>
              </a:ln>
            </c:spPr>
            <c:extLst>
              <c:ext xmlns:c16="http://schemas.microsoft.com/office/drawing/2014/chart" uri="{C3380CC4-5D6E-409C-BE32-E72D297353CC}">
                <c16:uniqueId val="{0000000B-AC41-45B7-992F-FC0104E4FE77}"/>
              </c:ext>
            </c:extLst>
          </c:dPt>
          <c:cat>
            <c:strRef>
              <c:f>Summary!$L$87:$L$92</c:f>
              <c:strCache>
                <c:ptCount val="6"/>
                <c:pt idx="0">
                  <c:v>Y</c:v>
                </c:pt>
                <c:pt idx="1">
                  <c:v>R</c:v>
                </c:pt>
                <c:pt idx="2">
                  <c:v>T</c:v>
                </c:pt>
                <c:pt idx="3">
                  <c:v>M</c:v>
                </c:pt>
                <c:pt idx="4">
                  <c:v>F</c:v>
                </c:pt>
                <c:pt idx="5">
                  <c:v>N</c:v>
                </c:pt>
              </c:strCache>
            </c:strRef>
          </c:cat>
          <c:val>
            <c:numRef>
              <c:f>Summary!$H$109:$H$114</c:f>
              <c:numCache>
                <c:formatCode>#,##0</c:formatCode>
                <c:ptCount val="6"/>
                <c:pt idx="0">
                  <c:v>0</c:v>
                </c:pt>
                <c:pt idx="1">
                  <c:v>0</c:v>
                </c:pt>
                <c:pt idx="2">
                  <c:v>0</c:v>
                </c:pt>
                <c:pt idx="3">
                  <c:v>0</c:v>
                </c:pt>
                <c:pt idx="4">
                  <c:v>0</c:v>
                </c:pt>
                <c:pt idx="5">
                  <c:v>177</c:v>
                </c:pt>
              </c:numCache>
            </c:numRef>
          </c:val>
          <c:extLst>
            <c:ext xmlns:c16="http://schemas.microsoft.com/office/drawing/2014/chart" uri="{C3380CC4-5D6E-409C-BE32-E72D297353CC}">
              <c16:uniqueId val="{0000000C-AC41-45B7-992F-FC0104E4FE7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Summary!$H$404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7144-40F3-8084-9504280DD7BE}"/>
              </c:ext>
            </c:extLst>
          </c:dPt>
          <c:dPt>
            <c:idx val="1"/>
            <c:bubble3D val="0"/>
            <c:spPr>
              <a:solidFill>
                <a:srgbClr val="00539B"/>
              </a:solidFill>
              <a:ln>
                <a:solidFill>
                  <a:schemeClr val="bg1"/>
                </a:solidFill>
              </a:ln>
            </c:spPr>
            <c:extLst>
              <c:ext xmlns:c16="http://schemas.microsoft.com/office/drawing/2014/chart" uri="{C3380CC4-5D6E-409C-BE32-E72D297353CC}">
                <c16:uniqueId val="{00000003-7144-40F3-8084-9504280DD7BE}"/>
              </c:ext>
            </c:extLst>
          </c:dPt>
          <c:dPt>
            <c:idx val="2"/>
            <c:bubble3D val="0"/>
            <c:spPr>
              <a:solidFill>
                <a:srgbClr val="56A0D3"/>
              </a:solidFill>
              <a:ln>
                <a:solidFill>
                  <a:schemeClr val="bg1"/>
                </a:solidFill>
              </a:ln>
            </c:spPr>
            <c:extLst>
              <c:ext xmlns:c16="http://schemas.microsoft.com/office/drawing/2014/chart" uri="{C3380CC4-5D6E-409C-BE32-E72D297353CC}">
                <c16:uniqueId val="{00000005-7144-40F3-8084-9504280DD7BE}"/>
              </c:ext>
            </c:extLst>
          </c:dPt>
          <c:dPt>
            <c:idx val="3"/>
            <c:bubble3D val="0"/>
            <c:spPr>
              <a:solidFill>
                <a:srgbClr val="E58E1A"/>
              </a:solidFill>
              <a:ln>
                <a:solidFill>
                  <a:schemeClr val="bg1"/>
                </a:solidFill>
              </a:ln>
            </c:spPr>
            <c:extLst>
              <c:ext xmlns:c16="http://schemas.microsoft.com/office/drawing/2014/chart" uri="{C3380CC4-5D6E-409C-BE32-E72D297353CC}">
                <c16:uniqueId val="{00000007-7144-40F3-8084-9504280DD7BE}"/>
              </c:ext>
            </c:extLst>
          </c:dPt>
          <c:dPt>
            <c:idx val="4"/>
            <c:bubble3D val="0"/>
            <c:spPr>
              <a:solidFill>
                <a:srgbClr val="754200"/>
              </a:solidFill>
              <a:ln>
                <a:solidFill>
                  <a:schemeClr val="bg1"/>
                </a:solidFill>
              </a:ln>
            </c:spPr>
            <c:extLst>
              <c:ext xmlns:c16="http://schemas.microsoft.com/office/drawing/2014/chart" uri="{C3380CC4-5D6E-409C-BE32-E72D297353CC}">
                <c16:uniqueId val="{00000009-7144-40F3-8084-9504280DD7BE}"/>
              </c:ext>
            </c:extLst>
          </c:dPt>
          <c:dPt>
            <c:idx val="5"/>
            <c:bubble3D val="0"/>
            <c:spPr>
              <a:solidFill>
                <a:srgbClr val="BF311A"/>
              </a:solidFill>
              <a:ln>
                <a:solidFill>
                  <a:schemeClr val="bg1"/>
                </a:solidFill>
              </a:ln>
            </c:spPr>
            <c:extLst>
              <c:ext xmlns:c16="http://schemas.microsoft.com/office/drawing/2014/chart" uri="{C3380CC4-5D6E-409C-BE32-E72D297353CC}">
                <c16:uniqueId val="{0000000B-7144-40F3-8084-9504280DD7BE}"/>
              </c:ext>
            </c:extLst>
          </c:dPt>
          <c:cat>
            <c:strRef>
              <c:f>Summary!$L$87:$L$92</c:f>
              <c:strCache>
                <c:ptCount val="6"/>
                <c:pt idx="0">
                  <c:v>Y</c:v>
                </c:pt>
                <c:pt idx="1">
                  <c:v>R</c:v>
                </c:pt>
                <c:pt idx="2">
                  <c:v>T</c:v>
                </c:pt>
                <c:pt idx="3">
                  <c:v>M</c:v>
                </c:pt>
                <c:pt idx="4">
                  <c:v>F</c:v>
                </c:pt>
                <c:pt idx="5">
                  <c:v>N</c:v>
                </c:pt>
              </c:strCache>
            </c:strRef>
          </c:cat>
          <c:val>
            <c:numRef>
              <c:f>Summary!$H$406:$H$411</c:f>
            </c:numRef>
          </c:val>
          <c:extLst>
            <c:ext xmlns:c16="http://schemas.microsoft.com/office/drawing/2014/chart" uri="{C3380CC4-5D6E-409C-BE32-E72D297353CC}">
              <c16:uniqueId val="{0000000C-7144-40F3-8084-9504280DD7BE}"/>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Summary!$H$415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65C5-451F-A11A-6896F19C0107}"/>
              </c:ext>
            </c:extLst>
          </c:dPt>
          <c:dPt>
            <c:idx val="1"/>
            <c:bubble3D val="0"/>
            <c:spPr>
              <a:solidFill>
                <a:srgbClr val="00539B"/>
              </a:solidFill>
              <a:ln>
                <a:solidFill>
                  <a:schemeClr val="bg1"/>
                </a:solidFill>
              </a:ln>
            </c:spPr>
            <c:extLst>
              <c:ext xmlns:c16="http://schemas.microsoft.com/office/drawing/2014/chart" uri="{C3380CC4-5D6E-409C-BE32-E72D297353CC}">
                <c16:uniqueId val="{00000003-65C5-451F-A11A-6896F19C0107}"/>
              </c:ext>
            </c:extLst>
          </c:dPt>
          <c:dPt>
            <c:idx val="2"/>
            <c:bubble3D val="0"/>
            <c:spPr>
              <a:solidFill>
                <a:srgbClr val="56A0D3"/>
              </a:solidFill>
              <a:ln>
                <a:solidFill>
                  <a:schemeClr val="bg1"/>
                </a:solidFill>
              </a:ln>
            </c:spPr>
            <c:extLst>
              <c:ext xmlns:c16="http://schemas.microsoft.com/office/drawing/2014/chart" uri="{C3380CC4-5D6E-409C-BE32-E72D297353CC}">
                <c16:uniqueId val="{00000005-65C5-451F-A11A-6896F19C0107}"/>
              </c:ext>
            </c:extLst>
          </c:dPt>
          <c:dPt>
            <c:idx val="3"/>
            <c:bubble3D val="0"/>
            <c:spPr>
              <a:solidFill>
                <a:srgbClr val="E58E1A"/>
              </a:solidFill>
              <a:ln>
                <a:solidFill>
                  <a:schemeClr val="bg1"/>
                </a:solidFill>
              </a:ln>
            </c:spPr>
            <c:extLst>
              <c:ext xmlns:c16="http://schemas.microsoft.com/office/drawing/2014/chart" uri="{C3380CC4-5D6E-409C-BE32-E72D297353CC}">
                <c16:uniqueId val="{00000007-65C5-451F-A11A-6896F19C0107}"/>
              </c:ext>
            </c:extLst>
          </c:dPt>
          <c:dPt>
            <c:idx val="4"/>
            <c:bubble3D val="0"/>
            <c:spPr>
              <a:solidFill>
                <a:srgbClr val="754200"/>
              </a:solidFill>
              <a:ln>
                <a:solidFill>
                  <a:schemeClr val="bg1"/>
                </a:solidFill>
              </a:ln>
            </c:spPr>
            <c:extLst>
              <c:ext xmlns:c16="http://schemas.microsoft.com/office/drawing/2014/chart" uri="{C3380CC4-5D6E-409C-BE32-E72D297353CC}">
                <c16:uniqueId val="{00000009-65C5-451F-A11A-6896F19C0107}"/>
              </c:ext>
            </c:extLst>
          </c:dPt>
          <c:dPt>
            <c:idx val="5"/>
            <c:bubble3D val="0"/>
            <c:spPr>
              <a:solidFill>
                <a:srgbClr val="BF311A"/>
              </a:solidFill>
              <a:ln>
                <a:solidFill>
                  <a:schemeClr val="bg1"/>
                </a:solidFill>
              </a:ln>
            </c:spPr>
            <c:extLst>
              <c:ext xmlns:c16="http://schemas.microsoft.com/office/drawing/2014/chart" uri="{C3380CC4-5D6E-409C-BE32-E72D297353CC}">
                <c16:uniqueId val="{0000000B-65C5-451F-A11A-6896F19C0107}"/>
              </c:ext>
            </c:extLst>
          </c:dPt>
          <c:cat>
            <c:strRef>
              <c:f>Summary!$L$87:$L$92</c:f>
              <c:strCache>
                <c:ptCount val="6"/>
                <c:pt idx="0">
                  <c:v>Y</c:v>
                </c:pt>
                <c:pt idx="1">
                  <c:v>R</c:v>
                </c:pt>
                <c:pt idx="2">
                  <c:v>T</c:v>
                </c:pt>
                <c:pt idx="3">
                  <c:v>M</c:v>
                </c:pt>
                <c:pt idx="4">
                  <c:v>F</c:v>
                </c:pt>
                <c:pt idx="5">
                  <c:v>N</c:v>
                </c:pt>
              </c:strCache>
            </c:strRef>
          </c:cat>
          <c:val>
            <c:numRef>
              <c:f>Summary!$H$417:$H$422</c:f>
            </c:numRef>
          </c:val>
          <c:extLst>
            <c:ext xmlns:c16="http://schemas.microsoft.com/office/drawing/2014/chart" uri="{C3380CC4-5D6E-409C-BE32-E72D297353CC}">
              <c16:uniqueId val="{0000000C-65C5-451F-A11A-6896F19C010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Summary!$H$426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863D-4958-8D21-68BAC8551EA7}"/>
              </c:ext>
            </c:extLst>
          </c:dPt>
          <c:dPt>
            <c:idx val="1"/>
            <c:bubble3D val="0"/>
            <c:spPr>
              <a:solidFill>
                <a:srgbClr val="00539B"/>
              </a:solidFill>
              <a:ln>
                <a:solidFill>
                  <a:schemeClr val="bg1"/>
                </a:solidFill>
              </a:ln>
            </c:spPr>
            <c:extLst>
              <c:ext xmlns:c16="http://schemas.microsoft.com/office/drawing/2014/chart" uri="{C3380CC4-5D6E-409C-BE32-E72D297353CC}">
                <c16:uniqueId val="{00000003-863D-4958-8D21-68BAC8551EA7}"/>
              </c:ext>
            </c:extLst>
          </c:dPt>
          <c:dPt>
            <c:idx val="2"/>
            <c:bubble3D val="0"/>
            <c:spPr>
              <a:solidFill>
                <a:srgbClr val="56A0D3"/>
              </a:solidFill>
              <a:ln>
                <a:solidFill>
                  <a:schemeClr val="bg1"/>
                </a:solidFill>
              </a:ln>
            </c:spPr>
            <c:extLst>
              <c:ext xmlns:c16="http://schemas.microsoft.com/office/drawing/2014/chart" uri="{C3380CC4-5D6E-409C-BE32-E72D297353CC}">
                <c16:uniqueId val="{00000005-863D-4958-8D21-68BAC8551EA7}"/>
              </c:ext>
            </c:extLst>
          </c:dPt>
          <c:dPt>
            <c:idx val="3"/>
            <c:bubble3D val="0"/>
            <c:spPr>
              <a:solidFill>
                <a:srgbClr val="E58E1A"/>
              </a:solidFill>
              <a:ln>
                <a:solidFill>
                  <a:schemeClr val="bg1"/>
                </a:solidFill>
              </a:ln>
            </c:spPr>
            <c:extLst>
              <c:ext xmlns:c16="http://schemas.microsoft.com/office/drawing/2014/chart" uri="{C3380CC4-5D6E-409C-BE32-E72D297353CC}">
                <c16:uniqueId val="{00000007-863D-4958-8D21-68BAC8551EA7}"/>
              </c:ext>
            </c:extLst>
          </c:dPt>
          <c:dPt>
            <c:idx val="4"/>
            <c:bubble3D val="0"/>
            <c:spPr>
              <a:solidFill>
                <a:srgbClr val="754200"/>
              </a:solidFill>
              <a:ln>
                <a:solidFill>
                  <a:schemeClr val="bg1"/>
                </a:solidFill>
              </a:ln>
            </c:spPr>
            <c:extLst>
              <c:ext xmlns:c16="http://schemas.microsoft.com/office/drawing/2014/chart" uri="{C3380CC4-5D6E-409C-BE32-E72D297353CC}">
                <c16:uniqueId val="{00000009-863D-4958-8D21-68BAC8551EA7}"/>
              </c:ext>
            </c:extLst>
          </c:dPt>
          <c:dPt>
            <c:idx val="5"/>
            <c:bubble3D val="0"/>
            <c:spPr>
              <a:solidFill>
                <a:srgbClr val="BF311A"/>
              </a:solidFill>
              <a:ln>
                <a:solidFill>
                  <a:schemeClr val="bg1"/>
                </a:solidFill>
              </a:ln>
            </c:spPr>
            <c:extLst>
              <c:ext xmlns:c16="http://schemas.microsoft.com/office/drawing/2014/chart" uri="{C3380CC4-5D6E-409C-BE32-E72D297353CC}">
                <c16:uniqueId val="{0000000B-863D-4958-8D21-68BAC8551EA7}"/>
              </c:ext>
            </c:extLst>
          </c:dPt>
          <c:cat>
            <c:strRef>
              <c:f>Summary!$L$87:$L$92</c:f>
              <c:strCache>
                <c:ptCount val="6"/>
                <c:pt idx="0">
                  <c:v>Y</c:v>
                </c:pt>
                <c:pt idx="1">
                  <c:v>R</c:v>
                </c:pt>
                <c:pt idx="2">
                  <c:v>T</c:v>
                </c:pt>
                <c:pt idx="3">
                  <c:v>M</c:v>
                </c:pt>
                <c:pt idx="4">
                  <c:v>F</c:v>
                </c:pt>
                <c:pt idx="5">
                  <c:v>N</c:v>
                </c:pt>
              </c:strCache>
            </c:strRef>
          </c:cat>
          <c:val>
            <c:numRef>
              <c:f>Summary!$H$428:$H$433</c:f>
            </c:numRef>
          </c:val>
          <c:extLst>
            <c:ext xmlns:c16="http://schemas.microsoft.com/office/drawing/2014/chart" uri="{C3380CC4-5D6E-409C-BE32-E72D297353CC}">
              <c16:uniqueId val="{0000000C-863D-4958-8D21-68BAC8551EA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Summary!$H$437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5095-430B-96FD-0C998BBD1DCC}"/>
              </c:ext>
            </c:extLst>
          </c:dPt>
          <c:dPt>
            <c:idx val="1"/>
            <c:bubble3D val="0"/>
            <c:spPr>
              <a:solidFill>
                <a:srgbClr val="00539B"/>
              </a:solidFill>
              <a:ln>
                <a:solidFill>
                  <a:schemeClr val="bg1"/>
                </a:solidFill>
              </a:ln>
            </c:spPr>
            <c:extLst>
              <c:ext xmlns:c16="http://schemas.microsoft.com/office/drawing/2014/chart" uri="{C3380CC4-5D6E-409C-BE32-E72D297353CC}">
                <c16:uniqueId val="{00000003-5095-430B-96FD-0C998BBD1DCC}"/>
              </c:ext>
            </c:extLst>
          </c:dPt>
          <c:dPt>
            <c:idx val="2"/>
            <c:bubble3D val="0"/>
            <c:spPr>
              <a:solidFill>
                <a:srgbClr val="56A0D3"/>
              </a:solidFill>
              <a:ln>
                <a:solidFill>
                  <a:schemeClr val="bg1"/>
                </a:solidFill>
              </a:ln>
            </c:spPr>
            <c:extLst>
              <c:ext xmlns:c16="http://schemas.microsoft.com/office/drawing/2014/chart" uri="{C3380CC4-5D6E-409C-BE32-E72D297353CC}">
                <c16:uniqueId val="{00000005-5095-430B-96FD-0C998BBD1DCC}"/>
              </c:ext>
            </c:extLst>
          </c:dPt>
          <c:dPt>
            <c:idx val="3"/>
            <c:bubble3D val="0"/>
            <c:spPr>
              <a:solidFill>
                <a:srgbClr val="E58E1A"/>
              </a:solidFill>
              <a:ln>
                <a:solidFill>
                  <a:schemeClr val="bg1"/>
                </a:solidFill>
              </a:ln>
            </c:spPr>
            <c:extLst>
              <c:ext xmlns:c16="http://schemas.microsoft.com/office/drawing/2014/chart" uri="{C3380CC4-5D6E-409C-BE32-E72D297353CC}">
                <c16:uniqueId val="{00000007-5095-430B-96FD-0C998BBD1DCC}"/>
              </c:ext>
            </c:extLst>
          </c:dPt>
          <c:dPt>
            <c:idx val="4"/>
            <c:bubble3D val="0"/>
            <c:spPr>
              <a:solidFill>
                <a:srgbClr val="754200"/>
              </a:solidFill>
              <a:ln>
                <a:solidFill>
                  <a:schemeClr val="bg1"/>
                </a:solidFill>
              </a:ln>
            </c:spPr>
            <c:extLst>
              <c:ext xmlns:c16="http://schemas.microsoft.com/office/drawing/2014/chart" uri="{C3380CC4-5D6E-409C-BE32-E72D297353CC}">
                <c16:uniqueId val="{00000009-5095-430B-96FD-0C998BBD1DCC}"/>
              </c:ext>
            </c:extLst>
          </c:dPt>
          <c:dPt>
            <c:idx val="5"/>
            <c:bubble3D val="0"/>
            <c:spPr>
              <a:solidFill>
                <a:srgbClr val="BF311A"/>
              </a:solidFill>
              <a:ln>
                <a:solidFill>
                  <a:schemeClr val="bg1"/>
                </a:solidFill>
              </a:ln>
            </c:spPr>
            <c:extLst>
              <c:ext xmlns:c16="http://schemas.microsoft.com/office/drawing/2014/chart" uri="{C3380CC4-5D6E-409C-BE32-E72D297353CC}">
                <c16:uniqueId val="{0000000B-5095-430B-96FD-0C998BBD1DCC}"/>
              </c:ext>
            </c:extLst>
          </c:dPt>
          <c:cat>
            <c:strRef>
              <c:f>Summary!$L$87:$L$92</c:f>
              <c:strCache>
                <c:ptCount val="6"/>
                <c:pt idx="0">
                  <c:v>Y</c:v>
                </c:pt>
                <c:pt idx="1">
                  <c:v>R</c:v>
                </c:pt>
                <c:pt idx="2">
                  <c:v>T</c:v>
                </c:pt>
                <c:pt idx="3">
                  <c:v>M</c:v>
                </c:pt>
                <c:pt idx="4">
                  <c:v>F</c:v>
                </c:pt>
                <c:pt idx="5">
                  <c:v>N</c:v>
                </c:pt>
              </c:strCache>
            </c:strRef>
          </c:cat>
          <c:val>
            <c:numRef>
              <c:f>Summary!$H$439:$H$444</c:f>
            </c:numRef>
          </c:val>
          <c:extLst>
            <c:ext xmlns:c16="http://schemas.microsoft.com/office/drawing/2014/chart" uri="{C3380CC4-5D6E-409C-BE32-E72D297353CC}">
              <c16:uniqueId val="{0000000C-5095-430B-96FD-0C998BBD1DCC}"/>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Summary!$H$448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5485-451A-92E3-3410701A8CE6}"/>
              </c:ext>
            </c:extLst>
          </c:dPt>
          <c:dPt>
            <c:idx val="1"/>
            <c:bubble3D val="0"/>
            <c:spPr>
              <a:solidFill>
                <a:srgbClr val="00539B"/>
              </a:solidFill>
              <a:ln>
                <a:solidFill>
                  <a:schemeClr val="bg1"/>
                </a:solidFill>
              </a:ln>
            </c:spPr>
            <c:extLst>
              <c:ext xmlns:c16="http://schemas.microsoft.com/office/drawing/2014/chart" uri="{C3380CC4-5D6E-409C-BE32-E72D297353CC}">
                <c16:uniqueId val="{00000003-5485-451A-92E3-3410701A8CE6}"/>
              </c:ext>
            </c:extLst>
          </c:dPt>
          <c:dPt>
            <c:idx val="2"/>
            <c:bubble3D val="0"/>
            <c:spPr>
              <a:solidFill>
                <a:srgbClr val="56A0D3"/>
              </a:solidFill>
              <a:ln>
                <a:solidFill>
                  <a:schemeClr val="bg1"/>
                </a:solidFill>
              </a:ln>
            </c:spPr>
            <c:extLst>
              <c:ext xmlns:c16="http://schemas.microsoft.com/office/drawing/2014/chart" uri="{C3380CC4-5D6E-409C-BE32-E72D297353CC}">
                <c16:uniqueId val="{00000005-5485-451A-92E3-3410701A8CE6}"/>
              </c:ext>
            </c:extLst>
          </c:dPt>
          <c:dPt>
            <c:idx val="3"/>
            <c:bubble3D val="0"/>
            <c:spPr>
              <a:solidFill>
                <a:srgbClr val="E58E1A"/>
              </a:solidFill>
              <a:ln>
                <a:solidFill>
                  <a:schemeClr val="bg1"/>
                </a:solidFill>
              </a:ln>
            </c:spPr>
            <c:extLst>
              <c:ext xmlns:c16="http://schemas.microsoft.com/office/drawing/2014/chart" uri="{C3380CC4-5D6E-409C-BE32-E72D297353CC}">
                <c16:uniqueId val="{00000007-5485-451A-92E3-3410701A8CE6}"/>
              </c:ext>
            </c:extLst>
          </c:dPt>
          <c:dPt>
            <c:idx val="4"/>
            <c:bubble3D val="0"/>
            <c:spPr>
              <a:solidFill>
                <a:srgbClr val="754200"/>
              </a:solidFill>
              <a:ln>
                <a:solidFill>
                  <a:schemeClr val="bg1"/>
                </a:solidFill>
              </a:ln>
            </c:spPr>
            <c:extLst>
              <c:ext xmlns:c16="http://schemas.microsoft.com/office/drawing/2014/chart" uri="{C3380CC4-5D6E-409C-BE32-E72D297353CC}">
                <c16:uniqueId val="{00000009-5485-451A-92E3-3410701A8CE6}"/>
              </c:ext>
            </c:extLst>
          </c:dPt>
          <c:dPt>
            <c:idx val="5"/>
            <c:bubble3D val="0"/>
            <c:spPr>
              <a:solidFill>
                <a:srgbClr val="BF311A"/>
              </a:solidFill>
              <a:ln>
                <a:solidFill>
                  <a:schemeClr val="bg1"/>
                </a:solidFill>
              </a:ln>
            </c:spPr>
            <c:extLst>
              <c:ext xmlns:c16="http://schemas.microsoft.com/office/drawing/2014/chart" uri="{C3380CC4-5D6E-409C-BE32-E72D297353CC}">
                <c16:uniqueId val="{0000000B-5485-451A-92E3-3410701A8CE6}"/>
              </c:ext>
            </c:extLst>
          </c:dPt>
          <c:cat>
            <c:strRef>
              <c:f>Summary!$L$87:$L$92</c:f>
              <c:strCache>
                <c:ptCount val="6"/>
                <c:pt idx="0">
                  <c:v>Y</c:v>
                </c:pt>
                <c:pt idx="1">
                  <c:v>R</c:v>
                </c:pt>
                <c:pt idx="2">
                  <c:v>T</c:v>
                </c:pt>
                <c:pt idx="3">
                  <c:v>M</c:v>
                </c:pt>
                <c:pt idx="4">
                  <c:v>F</c:v>
                </c:pt>
                <c:pt idx="5">
                  <c:v>N</c:v>
                </c:pt>
              </c:strCache>
            </c:strRef>
          </c:cat>
          <c:val>
            <c:numRef>
              <c:f>Summary!$H$450:$H$455</c:f>
            </c:numRef>
          </c:val>
          <c:extLst>
            <c:ext xmlns:c16="http://schemas.microsoft.com/office/drawing/2014/chart" uri="{C3380CC4-5D6E-409C-BE32-E72D297353CC}">
              <c16:uniqueId val="{0000000C-5485-451A-92E3-3410701A8CE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Summary!$H$459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D33-4460-9E18-2DD59BCFFAA0}"/>
              </c:ext>
            </c:extLst>
          </c:dPt>
          <c:dPt>
            <c:idx val="1"/>
            <c:bubble3D val="0"/>
            <c:spPr>
              <a:solidFill>
                <a:srgbClr val="00539B"/>
              </a:solidFill>
              <a:ln>
                <a:solidFill>
                  <a:schemeClr val="bg1"/>
                </a:solidFill>
              </a:ln>
            </c:spPr>
            <c:extLst>
              <c:ext xmlns:c16="http://schemas.microsoft.com/office/drawing/2014/chart" uri="{C3380CC4-5D6E-409C-BE32-E72D297353CC}">
                <c16:uniqueId val="{00000003-ED33-4460-9E18-2DD59BCFFAA0}"/>
              </c:ext>
            </c:extLst>
          </c:dPt>
          <c:dPt>
            <c:idx val="2"/>
            <c:bubble3D val="0"/>
            <c:spPr>
              <a:solidFill>
                <a:srgbClr val="56A0D3"/>
              </a:solidFill>
              <a:ln>
                <a:solidFill>
                  <a:schemeClr val="bg1"/>
                </a:solidFill>
              </a:ln>
            </c:spPr>
            <c:extLst>
              <c:ext xmlns:c16="http://schemas.microsoft.com/office/drawing/2014/chart" uri="{C3380CC4-5D6E-409C-BE32-E72D297353CC}">
                <c16:uniqueId val="{00000005-ED33-4460-9E18-2DD59BCFFAA0}"/>
              </c:ext>
            </c:extLst>
          </c:dPt>
          <c:dPt>
            <c:idx val="3"/>
            <c:bubble3D val="0"/>
            <c:spPr>
              <a:solidFill>
                <a:srgbClr val="E58E1A"/>
              </a:solidFill>
              <a:ln>
                <a:solidFill>
                  <a:schemeClr val="bg1"/>
                </a:solidFill>
              </a:ln>
            </c:spPr>
            <c:extLst>
              <c:ext xmlns:c16="http://schemas.microsoft.com/office/drawing/2014/chart" uri="{C3380CC4-5D6E-409C-BE32-E72D297353CC}">
                <c16:uniqueId val="{00000007-ED33-4460-9E18-2DD59BCFFAA0}"/>
              </c:ext>
            </c:extLst>
          </c:dPt>
          <c:dPt>
            <c:idx val="4"/>
            <c:bubble3D val="0"/>
            <c:spPr>
              <a:solidFill>
                <a:srgbClr val="754200"/>
              </a:solidFill>
              <a:ln>
                <a:solidFill>
                  <a:schemeClr val="bg1"/>
                </a:solidFill>
              </a:ln>
            </c:spPr>
            <c:extLst>
              <c:ext xmlns:c16="http://schemas.microsoft.com/office/drawing/2014/chart" uri="{C3380CC4-5D6E-409C-BE32-E72D297353CC}">
                <c16:uniqueId val="{00000009-ED33-4460-9E18-2DD59BCFFAA0}"/>
              </c:ext>
            </c:extLst>
          </c:dPt>
          <c:dPt>
            <c:idx val="5"/>
            <c:bubble3D val="0"/>
            <c:spPr>
              <a:solidFill>
                <a:srgbClr val="BF311A"/>
              </a:solidFill>
              <a:ln>
                <a:solidFill>
                  <a:schemeClr val="bg1"/>
                </a:solidFill>
              </a:ln>
            </c:spPr>
            <c:extLst>
              <c:ext xmlns:c16="http://schemas.microsoft.com/office/drawing/2014/chart" uri="{C3380CC4-5D6E-409C-BE32-E72D297353CC}">
                <c16:uniqueId val="{0000000B-ED33-4460-9E18-2DD59BCFFAA0}"/>
              </c:ext>
            </c:extLst>
          </c:dPt>
          <c:cat>
            <c:strRef>
              <c:f>Summary!$L$87:$L$92</c:f>
              <c:strCache>
                <c:ptCount val="6"/>
                <c:pt idx="0">
                  <c:v>Y</c:v>
                </c:pt>
                <c:pt idx="1">
                  <c:v>R</c:v>
                </c:pt>
                <c:pt idx="2">
                  <c:v>T</c:v>
                </c:pt>
                <c:pt idx="3">
                  <c:v>M</c:v>
                </c:pt>
                <c:pt idx="4">
                  <c:v>F</c:v>
                </c:pt>
                <c:pt idx="5">
                  <c:v>N</c:v>
                </c:pt>
              </c:strCache>
            </c:strRef>
          </c:cat>
          <c:val>
            <c:numRef>
              <c:f>Summary!$H$461:$H$466</c:f>
            </c:numRef>
          </c:val>
          <c:extLst>
            <c:ext xmlns:c16="http://schemas.microsoft.com/office/drawing/2014/chart" uri="{C3380CC4-5D6E-409C-BE32-E72D297353CC}">
              <c16:uniqueId val="{0000000C-ED33-4460-9E18-2DD59BCFFAA0}"/>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Summary!$H$470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BBE-42B7-8D03-AF811C53D4CB}"/>
              </c:ext>
            </c:extLst>
          </c:dPt>
          <c:dPt>
            <c:idx val="1"/>
            <c:bubble3D val="0"/>
            <c:spPr>
              <a:solidFill>
                <a:srgbClr val="00539B"/>
              </a:solidFill>
              <a:ln>
                <a:solidFill>
                  <a:schemeClr val="bg1"/>
                </a:solidFill>
              </a:ln>
            </c:spPr>
            <c:extLst>
              <c:ext xmlns:c16="http://schemas.microsoft.com/office/drawing/2014/chart" uri="{C3380CC4-5D6E-409C-BE32-E72D297353CC}">
                <c16:uniqueId val="{00000003-DBBE-42B7-8D03-AF811C53D4CB}"/>
              </c:ext>
            </c:extLst>
          </c:dPt>
          <c:dPt>
            <c:idx val="2"/>
            <c:bubble3D val="0"/>
            <c:spPr>
              <a:solidFill>
                <a:srgbClr val="56A0D3"/>
              </a:solidFill>
              <a:ln>
                <a:solidFill>
                  <a:schemeClr val="bg1"/>
                </a:solidFill>
              </a:ln>
            </c:spPr>
            <c:extLst>
              <c:ext xmlns:c16="http://schemas.microsoft.com/office/drawing/2014/chart" uri="{C3380CC4-5D6E-409C-BE32-E72D297353CC}">
                <c16:uniqueId val="{00000005-DBBE-42B7-8D03-AF811C53D4CB}"/>
              </c:ext>
            </c:extLst>
          </c:dPt>
          <c:dPt>
            <c:idx val="3"/>
            <c:bubble3D val="0"/>
            <c:spPr>
              <a:solidFill>
                <a:srgbClr val="E58E1A"/>
              </a:solidFill>
              <a:ln>
                <a:solidFill>
                  <a:schemeClr val="bg1"/>
                </a:solidFill>
              </a:ln>
            </c:spPr>
            <c:extLst>
              <c:ext xmlns:c16="http://schemas.microsoft.com/office/drawing/2014/chart" uri="{C3380CC4-5D6E-409C-BE32-E72D297353CC}">
                <c16:uniqueId val="{00000007-DBBE-42B7-8D03-AF811C53D4CB}"/>
              </c:ext>
            </c:extLst>
          </c:dPt>
          <c:dPt>
            <c:idx val="4"/>
            <c:bubble3D val="0"/>
            <c:spPr>
              <a:solidFill>
                <a:srgbClr val="754200"/>
              </a:solidFill>
              <a:ln>
                <a:solidFill>
                  <a:schemeClr val="bg1"/>
                </a:solidFill>
              </a:ln>
            </c:spPr>
            <c:extLst>
              <c:ext xmlns:c16="http://schemas.microsoft.com/office/drawing/2014/chart" uri="{C3380CC4-5D6E-409C-BE32-E72D297353CC}">
                <c16:uniqueId val="{00000009-DBBE-42B7-8D03-AF811C53D4CB}"/>
              </c:ext>
            </c:extLst>
          </c:dPt>
          <c:dPt>
            <c:idx val="5"/>
            <c:bubble3D val="0"/>
            <c:spPr>
              <a:solidFill>
                <a:srgbClr val="BF311A"/>
              </a:solidFill>
              <a:ln>
                <a:solidFill>
                  <a:schemeClr val="bg1"/>
                </a:solidFill>
              </a:ln>
            </c:spPr>
            <c:extLst>
              <c:ext xmlns:c16="http://schemas.microsoft.com/office/drawing/2014/chart" uri="{C3380CC4-5D6E-409C-BE32-E72D297353CC}">
                <c16:uniqueId val="{0000000B-DBBE-42B7-8D03-AF811C53D4CB}"/>
              </c:ext>
            </c:extLst>
          </c:dPt>
          <c:cat>
            <c:strRef>
              <c:f>Summary!$L$87:$L$92</c:f>
              <c:strCache>
                <c:ptCount val="6"/>
                <c:pt idx="0">
                  <c:v>Y</c:v>
                </c:pt>
                <c:pt idx="1">
                  <c:v>R</c:v>
                </c:pt>
                <c:pt idx="2">
                  <c:v>T</c:v>
                </c:pt>
                <c:pt idx="3">
                  <c:v>M</c:v>
                </c:pt>
                <c:pt idx="4">
                  <c:v>F</c:v>
                </c:pt>
                <c:pt idx="5">
                  <c:v>N</c:v>
                </c:pt>
              </c:strCache>
            </c:strRef>
          </c:cat>
          <c:val>
            <c:numRef>
              <c:f>Summary!$H$472:$H$477</c:f>
            </c:numRef>
          </c:val>
          <c:extLst>
            <c:ext xmlns:c16="http://schemas.microsoft.com/office/drawing/2014/chart" uri="{C3380CC4-5D6E-409C-BE32-E72D297353CC}">
              <c16:uniqueId val="{0000000C-DBBE-42B7-8D03-AF811C53D4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Summary!$H$481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BF3C-49EC-8FD5-1F3759F05376}"/>
              </c:ext>
            </c:extLst>
          </c:dPt>
          <c:dPt>
            <c:idx val="1"/>
            <c:bubble3D val="0"/>
            <c:spPr>
              <a:solidFill>
                <a:srgbClr val="00539B"/>
              </a:solidFill>
              <a:ln>
                <a:solidFill>
                  <a:schemeClr val="bg1"/>
                </a:solidFill>
              </a:ln>
            </c:spPr>
            <c:extLst>
              <c:ext xmlns:c16="http://schemas.microsoft.com/office/drawing/2014/chart" uri="{C3380CC4-5D6E-409C-BE32-E72D297353CC}">
                <c16:uniqueId val="{00000003-BF3C-49EC-8FD5-1F3759F05376}"/>
              </c:ext>
            </c:extLst>
          </c:dPt>
          <c:dPt>
            <c:idx val="2"/>
            <c:bubble3D val="0"/>
            <c:spPr>
              <a:solidFill>
                <a:srgbClr val="56A0D3"/>
              </a:solidFill>
              <a:ln>
                <a:solidFill>
                  <a:schemeClr val="bg1"/>
                </a:solidFill>
              </a:ln>
            </c:spPr>
            <c:extLst>
              <c:ext xmlns:c16="http://schemas.microsoft.com/office/drawing/2014/chart" uri="{C3380CC4-5D6E-409C-BE32-E72D297353CC}">
                <c16:uniqueId val="{00000005-BF3C-49EC-8FD5-1F3759F05376}"/>
              </c:ext>
            </c:extLst>
          </c:dPt>
          <c:dPt>
            <c:idx val="3"/>
            <c:bubble3D val="0"/>
            <c:spPr>
              <a:solidFill>
                <a:srgbClr val="E58E1A"/>
              </a:solidFill>
              <a:ln>
                <a:solidFill>
                  <a:schemeClr val="bg1"/>
                </a:solidFill>
              </a:ln>
            </c:spPr>
            <c:extLst>
              <c:ext xmlns:c16="http://schemas.microsoft.com/office/drawing/2014/chart" uri="{C3380CC4-5D6E-409C-BE32-E72D297353CC}">
                <c16:uniqueId val="{00000007-BF3C-49EC-8FD5-1F3759F05376}"/>
              </c:ext>
            </c:extLst>
          </c:dPt>
          <c:dPt>
            <c:idx val="4"/>
            <c:bubble3D val="0"/>
            <c:spPr>
              <a:solidFill>
                <a:srgbClr val="754200"/>
              </a:solidFill>
              <a:ln>
                <a:solidFill>
                  <a:schemeClr val="bg1"/>
                </a:solidFill>
              </a:ln>
            </c:spPr>
            <c:extLst>
              <c:ext xmlns:c16="http://schemas.microsoft.com/office/drawing/2014/chart" uri="{C3380CC4-5D6E-409C-BE32-E72D297353CC}">
                <c16:uniqueId val="{00000009-BF3C-49EC-8FD5-1F3759F05376}"/>
              </c:ext>
            </c:extLst>
          </c:dPt>
          <c:dPt>
            <c:idx val="5"/>
            <c:bubble3D val="0"/>
            <c:spPr>
              <a:solidFill>
                <a:srgbClr val="BF311A"/>
              </a:solidFill>
              <a:ln>
                <a:solidFill>
                  <a:schemeClr val="bg1"/>
                </a:solidFill>
              </a:ln>
            </c:spPr>
            <c:extLst>
              <c:ext xmlns:c16="http://schemas.microsoft.com/office/drawing/2014/chart" uri="{C3380CC4-5D6E-409C-BE32-E72D297353CC}">
                <c16:uniqueId val="{0000000B-BF3C-49EC-8FD5-1F3759F05376}"/>
              </c:ext>
            </c:extLst>
          </c:dPt>
          <c:cat>
            <c:strRef>
              <c:f>Summary!$L$87:$L$92</c:f>
              <c:strCache>
                <c:ptCount val="6"/>
                <c:pt idx="0">
                  <c:v>Y</c:v>
                </c:pt>
                <c:pt idx="1">
                  <c:v>R</c:v>
                </c:pt>
                <c:pt idx="2">
                  <c:v>T</c:v>
                </c:pt>
                <c:pt idx="3">
                  <c:v>M</c:v>
                </c:pt>
                <c:pt idx="4">
                  <c:v>F</c:v>
                </c:pt>
                <c:pt idx="5">
                  <c:v>N</c:v>
                </c:pt>
              </c:strCache>
            </c:strRef>
          </c:cat>
          <c:val>
            <c:numRef>
              <c:f>Summary!$H$483:$H$488</c:f>
            </c:numRef>
          </c:val>
          <c:extLst>
            <c:ext xmlns:c16="http://schemas.microsoft.com/office/drawing/2014/chart" uri="{C3380CC4-5D6E-409C-BE32-E72D297353CC}">
              <c16:uniqueId val="{0000000C-BF3C-49EC-8FD5-1F3759F0537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Summary!$H$85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5DDE-403C-83FE-EE183B639BE6}"/>
              </c:ext>
            </c:extLst>
          </c:dPt>
          <c:dPt>
            <c:idx val="1"/>
            <c:bubble3D val="0"/>
            <c:spPr>
              <a:solidFill>
                <a:srgbClr val="00539B"/>
              </a:solidFill>
              <a:ln>
                <a:solidFill>
                  <a:schemeClr val="bg1"/>
                </a:solidFill>
              </a:ln>
            </c:spPr>
            <c:extLst>
              <c:ext xmlns:c16="http://schemas.microsoft.com/office/drawing/2014/chart" uri="{C3380CC4-5D6E-409C-BE32-E72D297353CC}">
                <c16:uniqueId val="{00000003-5DDE-403C-83FE-EE183B639BE6}"/>
              </c:ext>
            </c:extLst>
          </c:dPt>
          <c:dPt>
            <c:idx val="2"/>
            <c:bubble3D val="0"/>
            <c:spPr>
              <a:solidFill>
                <a:srgbClr val="56A0D3"/>
              </a:solidFill>
              <a:ln>
                <a:solidFill>
                  <a:schemeClr val="bg1"/>
                </a:solidFill>
              </a:ln>
            </c:spPr>
            <c:extLst>
              <c:ext xmlns:c16="http://schemas.microsoft.com/office/drawing/2014/chart" uri="{C3380CC4-5D6E-409C-BE32-E72D297353CC}">
                <c16:uniqueId val="{00000005-5DDE-403C-83FE-EE183B639BE6}"/>
              </c:ext>
            </c:extLst>
          </c:dPt>
          <c:dPt>
            <c:idx val="3"/>
            <c:bubble3D val="0"/>
            <c:spPr>
              <a:solidFill>
                <a:srgbClr val="E58E1A"/>
              </a:solidFill>
              <a:ln>
                <a:solidFill>
                  <a:schemeClr val="bg1"/>
                </a:solidFill>
              </a:ln>
            </c:spPr>
            <c:extLst>
              <c:ext xmlns:c16="http://schemas.microsoft.com/office/drawing/2014/chart" uri="{C3380CC4-5D6E-409C-BE32-E72D297353CC}">
                <c16:uniqueId val="{00000007-5DDE-403C-83FE-EE183B639BE6}"/>
              </c:ext>
            </c:extLst>
          </c:dPt>
          <c:dPt>
            <c:idx val="4"/>
            <c:bubble3D val="0"/>
            <c:spPr>
              <a:solidFill>
                <a:srgbClr val="754200"/>
              </a:solidFill>
              <a:ln>
                <a:solidFill>
                  <a:schemeClr val="bg1"/>
                </a:solidFill>
              </a:ln>
            </c:spPr>
            <c:extLst>
              <c:ext xmlns:c16="http://schemas.microsoft.com/office/drawing/2014/chart" uri="{C3380CC4-5D6E-409C-BE32-E72D297353CC}">
                <c16:uniqueId val="{00000009-5DDE-403C-83FE-EE183B639BE6}"/>
              </c:ext>
            </c:extLst>
          </c:dPt>
          <c:dPt>
            <c:idx val="5"/>
            <c:bubble3D val="0"/>
            <c:spPr>
              <a:solidFill>
                <a:srgbClr val="BF311A"/>
              </a:solidFill>
              <a:ln>
                <a:solidFill>
                  <a:schemeClr val="bg1"/>
                </a:solidFill>
              </a:ln>
            </c:spPr>
            <c:extLst>
              <c:ext xmlns:c16="http://schemas.microsoft.com/office/drawing/2014/chart" uri="{C3380CC4-5D6E-409C-BE32-E72D297353CC}">
                <c16:uniqueId val="{0000000B-5DDE-403C-83FE-EE183B639BE6}"/>
              </c:ext>
            </c:extLst>
          </c:dPt>
          <c:cat>
            <c:strRef>
              <c:f>Summary!$L$87:$L$92</c:f>
              <c:strCache>
                <c:ptCount val="6"/>
                <c:pt idx="0">
                  <c:v>Y</c:v>
                </c:pt>
                <c:pt idx="1">
                  <c:v>R</c:v>
                </c:pt>
                <c:pt idx="2">
                  <c:v>T</c:v>
                </c:pt>
                <c:pt idx="3">
                  <c:v>M</c:v>
                </c:pt>
                <c:pt idx="4">
                  <c:v>F</c:v>
                </c:pt>
                <c:pt idx="5">
                  <c:v>N</c:v>
                </c:pt>
              </c:strCache>
            </c:strRef>
          </c:cat>
          <c:val>
            <c:numRef>
              <c:f>Summary!$H$494:$H$499</c:f>
            </c:numRef>
          </c:val>
          <c:extLst>
            <c:ext xmlns:c16="http://schemas.microsoft.com/office/drawing/2014/chart" uri="{C3380CC4-5D6E-409C-BE32-E72D297353CC}">
              <c16:uniqueId val="{0000000C-5DDE-403C-83FE-EE183B639BE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Summary!$H$503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BC3-4856-878E-80C9A7A7618B}"/>
              </c:ext>
            </c:extLst>
          </c:dPt>
          <c:dPt>
            <c:idx val="1"/>
            <c:bubble3D val="0"/>
            <c:spPr>
              <a:solidFill>
                <a:srgbClr val="00539B"/>
              </a:solidFill>
              <a:ln>
                <a:solidFill>
                  <a:schemeClr val="bg1"/>
                </a:solidFill>
              </a:ln>
            </c:spPr>
            <c:extLst>
              <c:ext xmlns:c16="http://schemas.microsoft.com/office/drawing/2014/chart" uri="{C3380CC4-5D6E-409C-BE32-E72D297353CC}">
                <c16:uniqueId val="{00000003-4BC3-4856-878E-80C9A7A7618B}"/>
              </c:ext>
            </c:extLst>
          </c:dPt>
          <c:dPt>
            <c:idx val="2"/>
            <c:bubble3D val="0"/>
            <c:spPr>
              <a:solidFill>
                <a:srgbClr val="56A0D3"/>
              </a:solidFill>
              <a:ln>
                <a:solidFill>
                  <a:schemeClr val="bg1"/>
                </a:solidFill>
              </a:ln>
            </c:spPr>
            <c:extLst>
              <c:ext xmlns:c16="http://schemas.microsoft.com/office/drawing/2014/chart" uri="{C3380CC4-5D6E-409C-BE32-E72D297353CC}">
                <c16:uniqueId val="{00000005-4BC3-4856-878E-80C9A7A7618B}"/>
              </c:ext>
            </c:extLst>
          </c:dPt>
          <c:dPt>
            <c:idx val="3"/>
            <c:bubble3D val="0"/>
            <c:spPr>
              <a:solidFill>
                <a:srgbClr val="E58E1A"/>
              </a:solidFill>
              <a:ln>
                <a:solidFill>
                  <a:schemeClr val="bg1"/>
                </a:solidFill>
              </a:ln>
            </c:spPr>
            <c:extLst>
              <c:ext xmlns:c16="http://schemas.microsoft.com/office/drawing/2014/chart" uri="{C3380CC4-5D6E-409C-BE32-E72D297353CC}">
                <c16:uniqueId val="{00000007-4BC3-4856-878E-80C9A7A7618B}"/>
              </c:ext>
            </c:extLst>
          </c:dPt>
          <c:dPt>
            <c:idx val="4"/>
            <c:bubble3D val="0"/>
            <c:spPr>
              <a:solidFill>
                <a:srgbClr val="754200"/>
              </a:solidFill>
              <a:ln>
                <a:solidFill>
                  <a:schemeClr val="bg1"/>
                </a:solidFill>
              </a:ln>
            </c:spPr>
            <c:extLst>
              <c:ext xmlns:c16="http://schemas.microsoft.com/office/drawing/2014/chart" uri="{C3380CC4-5D6E-409C-BE32-E72D297353CC}">
                <c16:uniqueId val="{00000009-4BC3-4856-878E-80C9A7A7618B}"/>
              </c:ext>
            </c:extLst>
          </c:dPt>
          <c:dPt>
            <c:idx val="5"/>
            <c:bubble3D val="0"/>
            <c:spPr>
              <a:solidFill>
                <a:srgbClr val="BF311A"/>
              </a:solidFill>
              <a:ln>
                <a:solidFill>
                  <a:schemeClr val="bg1"/>
                </a:solidFill>
              </a:ln>
            </c:spPr>
            <c:extLst>
              <c:ext xmlns:c16="http://schemas.microsoft.com/office/drawing/2014/chart" uri="{C3380CC4-5D6E-409C-BE32-E72D297353CC}">
                <c16:uniqueId val="{0000000B-4BC3-4856-878E-80C9A7A7618B}"/>
              </c:ext>
            </c:extLst>
          </c:dPt>
          <c:cat>
            <c:strRef>
              <c:f>Summary!$L$87:$L$92</c:f>
              <c:strCache>
                <c:ptCount val="6"/>
                <c:pt idx="0">
                  <c:v>Y</c:v>
                </c:pt>
                <c:pt idx="1">
                  <c:v>R</c:v>
                </c:pt>
                <c:pt idx="2">
                  <c:v>T</c:v>
                </c:pt>
                <c:pt idx="3">
                  <c:v>M</c:v>
                </c:pt>
                <c:pt idx="4">
                  <c:v>F</c:v>
                </c:pt>
                <c:pt idx="5">
                  <c:v>N</c:v>
                </c:pt>
              </c:strCache>
            </c:strRef>
          </c:cat>
          <c:val>
            <c:numRef>
              <c:f>Summary!$H$505:$H$510</c:f>
            </c:numRef>
          </c:val>
          <c:extLst>
            <c:ext xmlns:c16="http://schemas.microsoft.com/office/drawing/2014/chart" uri="{C3380CC4-5D6E-409C-BE32-E72D297353CC}">
              <c16:uniqueId val="{0000000C-4BC3-4856-878E-80C9A7A7618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Summary!$H$118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FC5-45A9-B7F3-F1657A75F795}"/>
              </c:ext>
            </c:extLst>
          </c:dPt>
          <c:dPt>
            <c:idx val="1"/>
            <c:bubble3D val="0"/>
            <c:spPr>
              <a:solidFill>
                <a:srgbClr val="00539B"/>
              </a:solidFill>
              <a:ln>
                <a:solidFill>
                  <a:schemeClr val="bg1"/>
                </a:solidFill>
              </a:ln>
            </c:spPr>
            <c:extLst>
              <c:ext xmlns:c16="http://schemas.microsoft.com/office/drawing/2014/chart" uri="{C3380CC4-5D6E-409C-BE32-E72D297353CC}">
                <c16:uniqueId val="{00000003-DFC5-45A9-B7F3-F1657A75F795}"/>
              </c:ext>
            </c:extLst>
          </c:dPt>
          <c:dPt>
            <c:idx val="2"/>
            <c:bubble3D val="0"/>
            <c:spPr>
              <a:solidFill>
                <a:srgbClr val="56A0D3"/>
              </a:solidFill>
              <a:ln>
                <a:solidFill>
                  <a:schemeClr val="bg1"/>
                </a:solidFill>
              </a:ln>
            </c:spPr>
            <c:extLst>
              <c:ext xmlns:c16="http://schemas.microsoft.com/office/drawing/2014/chart" uri="{C3380CC4-5D6E-409C-BE32-E72D297353CC}">
                <c16:uniqueId val="{00000005-DFC5-45A9-B7F3-F1657A75F795}"/>
              </c:ext>
            </c:extLst>
          </c:dPt>
          <c:dPt>
            <c:idx val="3"/>
            <c:bubble3D val="0"/>
            <c:spPr>
              <a:solidFill>
                <a:srgbClr val="E58E1A"/>
              </a:solidFill>
              <a:ln>
                <a:solidFill>
                  <a:schemeClr val="bg1"/>
                </a:solidFill>
              </a:ln>
            </c:spPr>
            <c:extLst>
              <c:ext xmlns:c16="http://schemas.microsoft.com/office/drawing/2014/chart" uri="{C3380CC4-5D6E-409C-BE32-E72D297353CC}">
                <c16:uniqueId val="{00000007-DFC5-45A9-B7F3-F1657A75F795}"/>
              </c:ext>
            </c:extLst>
          </c:dPt>
          <c:dPt>
            <c:idx val="4"/>
            <c:bubble3D val="0"/>
            <c:spPr>
              <a:solidFill>
                <a:srgbClr val="754200"/>
              </a:solidFill>
              <a:ln>
                <a:solidFill>
                  <a:schemeClr val="bg1"/>
                </a:solidFill>
              </a:ln>
            </c:spPr>
            <c:extLst>
              <c:ext xmlns:c16="http://schemas.microsoft.com/office/drawing/2014/chart" uri="{C3380CC4-5D6E-409C-BE32-E72D297353CC}">
                <c16:uniqueId val="{00000009-DFC5-45A9-B7F3-F1657A75F795}"/>
              </c:ext>
            </c:extLst>
          </c:dPt>
          <c:dPt>
            <c:idx val="5"/>
            <c:bubble3D val="0"/>
            <c:spPr>
              <a:solidFill>
                <a:srgbClr val="BF311A"/>
              </a:solidFill>
              <a:ln>
                <a:solidFill>
                  <a:schemeClr val="bg1"/>
                </a:solidFill>
              </a:ln>
            </c:spPr>
            <c:extLst>
              <c:ext xmlns:c16="http://schemas.microsoft.com/office/drawing/2014/chart" uri="{C3380CC4-5D6E-409C-BE32-E72D297353CC}">
                <c16:uniqueId val="{0000000B-DFC5-45A9-B7F3-F1657A75F795}"/>
              </c:ext>
            </c:extLst>
          </c:dPt>
          <c:cat>
            <c:strRef>
              <c:f>Summary!$L$87:$L$92</c:f>
              <c:strCache>
                <c:ptCount val="6"/>
                <c:pt idx="0">
                  <c:v>Y</c:v>
                </c:pt>
                <c:pt idx="1">
                  <c:v>R</c:v>
                </c:pt>
                <c:pt idx="2">
                  <c:v>T</c:v>
                </c:pt>
                <c:pt idx="3">
                  <c:v>M</c:v>
                </c:pt>
                <c:pt idx="4">
                  <c:v>F</c:v>
                </c:pt>
                <c:pt idx="5">
                  <c:v>N</c:v>
                </c:pt>
              </c:strCache>
            </c:strRef>
          </c:cat>
          <c:val>
            <c:numRef>
              <c:f>Summary!$H$120:$H$125</c:f>
              <c:numCache>
                <c:formatCode>#,##0</c:formatCode>
                <c:ptCount val="6"/>
                <c:pt idx="0">
                  <c:v>0</c:v>
                </c:pt>
                <c:pt idx="1">
                  <c:v>0</c:v>
                </c:pt>
                <c:pt idx="2">
                  <c:v>0</c:v>
                </c:pt>
                <c:pt idx="3">
                  <c:v>0</c:v>
                </c:pt>
                <c:pt idx="4">
                  <c:v>0</c:v>
                </c:pt>
                <c:pt idx="5">
                  <c:v>150</c:v>
                </c:pt>
              </c:numCache>
            </c:numRef>
          </c:val>
          <c:extLst>
            <c:ext xmlns:c16="http://schemas.microsoft.com/office/drawing/2014/chart" uri="{C3380CC4-5D6E-409C-BE32-E72D297353CC}">
              <c16:uniqueId val="{0000000C-DFC5-45A9-B7F3-F1657A75F79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Summary!$H$516</c:f>
              <c:strCache>
                <c:ptCount val="1"/>
                <c:pt idx="0">
                  <c:v>0</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19F7-4E79-975C-934B10E40954}"/>
              </c:ext>
            </c:extLst>
          </c:dPt>
          <c:dPt>
            <c:idx val="1"/>
            <c:bubble3D val="0"/>
            <c:spPr>
              <a:solidFill>
                <a:srgbClr val="00539B"/>
              </a:solidFill>
              <a:ln>
                <a:solidFill>
                  <a:schemeClr val="bg1"/>
                </a:solidFill>
              </a:ln>
            </c:spPr>
            <c:extLst>
              <c:ext xmlns:c16="http://schemas.microsoft.com/office/drawing/2014/chart" uri="{C3380CC4-5D6E-409C-BE32-E72D297353CC}">
                <c16:uniqueId val="{00000003-19F7-4E79-975C-934B10E40954}"/>
              </c:ext>
            </c:extLst>
          </c:dPt>
          <c:dPt>
            <c:idx val="2"/>
            <c:bubble3D val="0"/>
            <c:spPr>
              <a:solidFill>
                <a:srgbClr val="56A0D3"/>
              </a:solidFill>
              <a:ln>
                <a:solidFill>
                  <a:schemeClr val="bg1"/>
                </a:solidFill>
              </a:ln>
            </c:spPr>
            <c:extLst>
              <c:ext xmlns:c16="http://schemas.microsoft.com/office/drawing/2014/chart" uri="{C3380CC4-5D6E-409C-BE32-E72D297353CC}">
                <c16:uniqueId val="{00000005-19F7-4E79-975C-934B10E40954}"/>
              </c:ext>
            </c:extLst>
          </c:dPt>
          <c:dPt>
            <c:idx val="3"/>
            <c:bubble3D val="0"/>
            <c:spPr>
              <a:solidFill>
                <a:srgbClr val="E58E1A"/>
              </a:solidFill>
              <a:ln>
                <a:solidFill>
                  <a:schemeClr val="bg1"/>
                </a:solidFill>
              </a:ln>
            </c:spPr>
            <c:extLst>
              <c:ext xmlns:c16="http://schemas.microsoft.com/office/drawing/2014/chart" uri="{C3380CC4-5D6E-409C-BE32-E72D297353CC}">
                <c16:uniqueId val="{00000007-19F7-4E79-975C-934B10E40954}"/>
              </c:ext>
            </c:extLst>
          </c:dPt>
          <c:dPt>
            <c:idx val="4"/>
            <c:bubble3D val="0"/>
            <c:spPr>
              <a:solidFill>
                <a:srgbClr val="754200"/>
              </a:solidFill>
              <a:ln>
                <a:solidFill>
                  <a:schemeClr val="bg1"/>
                </a:solidFill>
              </a:ln>
            </c:spPr>
            <c:extLst>
              <c:ext xmlns:c16="http://schemas.microsoft.com/office/drawing/2014/chart" uri="{C3380CC4-5D6E-409C-BE32-E72D297353CC}">
                <c16:uniqueId val="{00000009-19F7-4E79-975C-934B10E40954}"/>
              </c:ext>
            </c:extLst>
          </c:dPt>
          <c:dPt>
            <c:idx val="5"/>
            <c:bubble3D val="0"/>
            <c:spPr>
              <a:solidFill>
                <a:srgbClr val="BF311A"/>
              </a:solidFill>
              <a:ln>
                <a:solidFill>
                  <a:schemeClr val="bg1"/>
                </a:solidFill>
              </a:ln>
            </c:spPr>
            <c:extLst>
              <c:ext xmlns:c16="http://schemas.microsoft.com/office/drawing/2014/chart" uri="{C3380CC4-5D6E-409C-BE32-E72D297353CC}">
                <c16:uniqueId val="{0000000B-19F7-4E79-975C-934B10E40954}"/>
              </c:ext>
            </c:extLst>
          </c:dPt>
          <c:cat>
            <c:strRef>
              <c:f>Summary!$L$87:$L$92</c:f>
              <c:strCache>
                <c:ptCount val="6"/>
                <c:pt idx="0">
                  <c:v>Y</c:v>
                </c:pt>
                <c:pt idx="1">
                  <c:v>R</c:v>
                </c:pt>
                <c:pt idx="2">
                  <c:v>T</c:v>
                </c:pt>
                <c:pt idx="3">
                  <c:v>M</c:v>
                </c:pt>
                <c:pt idx="4">
                  <c:v>F</c:v>
                </c:pt>
                <c:pt idx="5">
                  <c:v>N</c:v>
                </c:pt>
              </c:strCache>
            </c:strRef>
          </c:cat>
          <c:val>
            <c:numRef>
              <c:f>Summary!$H$516:$H$521</c:f>
            </c:numRef>
          </c:val>
          <c:extLst>
            <c:ext xmlns:c16="http://schemas.microsoft.com/office/drawing/2014/chart" uri="{C3380CC4-5D6E-409C-BE32-E72D297353CC}">
              <c16:uniqueId val="{0000000C-19F7-4E79-975C-934B10E4095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Summary!$H$525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CA1F-4B09-B5E6-EBAC8C1B21B8}"/>
              </c:ext>
            </c:extLst>
          </c:dPt>
          <c:dPt>
            <c:idx val="1"/>
            <c:bubble3D val="0"/>
            <c:spPr>
              <a:solidFill>
                <a:srgbClr val="00539B"/>
              </a:solidFill>
              <a:ln>
                <a:solidFill>
                  <a:schemeClr val="bg1"/>
                </a:solidFill>
              </a:ln>
            </c:spPr>
            <c:extLst>
              <c:ext xmlns:c16="http://schemas.microsoft.com/office/drawing/2014/chart" uri="{C3380CC4-5D6E-409C-BE32-E72D297353CC}">
                <c16:uniqueId val="{00000003-CA1F-4B09-B5E6-EBAC8C1B21B8}"/>
              </c:ext>
            </c:extLst>
          </c:dPt>
          <c:dPt>
            <c:idx val="2"/>
            <c:bubble3D val="0"/>
            <c:spPr>
              <a:solidFill>
                <a:srgbClr val="56A0D3"/>
              </a:solidFill>
              <a:ln>
                <a:solidFill>
                  <a:schemeClr val="bg1"/>
                </a:solidFill>
              </a:ln>
            </c:spPr>
            <c:extLst>
              <c:ext xmlns:c16="http://schemas.microsoft.com/office/drawing/2014/chart" uri="{C3380CC4-5D6E-409C-BE32-E72D297353CC}">
                <c16:uniqueId val="{00000005-CA1F-4B09-B5E6-EBAC8C1B21B8}"/>
              </c:ext>
            </c:extLst>
          </c:dPt>
          <c:dPt>
            <c:idx val="3"/>
            <c:bubble3D val="0"/>
            <c:spPr>
              <a:solidFill>
                <a:srgbClr val="E58E1A"/>
              </a:solidFill>
              <a:ln>
                <a:solidFill>
                  <a:schemeClr val="bg1"/>
                </a:solidFill>
              </a:ln>
            </c:spPr>
            <c:extLst>
              <c:ext xmlns:c16="http://schemas.microsoft.com/office/drawing/2014/chart" uri="{C3380CC4-5D6E-409C-BE32-E72D297353CC}">
                <c16:uniqueId val="{00000007-CA1F-4B09-B5E6-EBAC8C1B21B8}"/>
              </c:ext>
            </c:extLst>
          </c:dPt>
          <c:dPt>
            <c:idx val="4"/>
            <c:bubble3D val="0"/>
            <c:spPr>
              <a:solidFill>
                <a:srgbClr val="754200"/>
              </a:solidFill>
              <a:ln>
                <a:solidFill>
                  <a:schemeClr val="bg1"/>
                </a:solidFill>
              </a:ln>
            </c:spPr>
            <c:extLst>
              <c:ext xmlns:c16="http://schemas.microsoft.com/office/drawing/2014/chart" uri="{C3380CC4-5D6E-409C-BE32-E72D297353CC}">
                <c16:uniqueId val="{00000009-CA1F-4B09-B5E6-EBAC8C1B21B8}"/>
              </c:ext>
            </c:extLst>
          </c:dPt>
          <c:dPt>
            <c:idx val="5"/>
            <c:bubble3D val="0"/>
            <c:spPr>
              <a:solidFill>
                <a:srgbClr val="BF311A"/>
              </a:solidFill>
              <a:ln>
                <a:solidFill>
                  <a:schemeClr val="bg1"/>
                </a:solidFill>
              </a:ln>
            </c:spPr>
            <c:extLst>
              <c:ext xmlns:c16="http://schemas.microsoft.com/office/drawing/2014/chart" uri="{C3380CC4-5D6E-409C-BE32-E72D297353CC}">
                <c16:uniqueId val="{0000000B-CA1F-4B09-B5E6-EBAC8C1B21B8}"/>
              </c:ext>
            </c:extLst>
          </c:dPt>
          <c:cat>
            <c:strRef>
              <c:f>Summary!$L$87:$L$92</c:f>
              <c:strCache>
                <c:ptCount val="6"/>
                <c:pt idx="0">
                  <c:v>Y</c:v>
                </c:pt>
                <c:pt idx="1">
                  <c:v>R</c:v>
                </c:pt>
                <c:pt idx="2">
                  <c:v>T</c:v>
                </c:pt>
                <c:pt idx="3">
                  <c:v>M</c:v>
                </c:pt>
                <c:pt idx="4">
                  <c:v>F</c:v>
                </c:pt>
                <c:pt idx="5">
                  <c:v>N</c:v>
                </c:pt>
              </c:strCache>
            </c:strRef>
          </c:cat>
          <c:val>
            <c:numRef>
              <c:f>Summary!$H$527:$H$532</c:f>
            </c:numRef>
          </c:val>
          <c:extLst>
            <c:ext xmlns:c16="http://schemas.microsoft.com/office/drawing/2014/chart" uri="{C3380CC4-5D6E-409C-BE32-E72D297353CC}">
              <c16:uniqueId val="{0000000C-CA1F-4B09-B5E6-EBAC8C1B21B8}"/>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Summary!$H$536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353-4806-9E4F-28118C290790}"/>
              </c:ext>
            </c:extLst>
          </c:dPt>
          <c:dPt>
            <c:idx val="1"/>
            <c:bubble3D val="0"/>
            <c:spPr>
              <a:solidFill>
                <a:srgbClr val="00539B"/>
              </a:solidFill>
              <a:ln>
                <a:solidFill>
                  <a:schemeClr val="bg1"/>
                </a:solidFill>
              </a:ln>
            </c:spPr>
            <c:extLst>
              <c:ext xmlns:c16="http://schemas.microsoft.com/office/drawing/2014/chart" uri="{C3380CC4-5D6E-409C-BE32-E72D297353CC}">
                <c16:uniqueId val="{00000003-E353-4806-9E4F-28118C290790}"/>
              </c:ext>
            </c:extLst>
          </c:dPt>
          <c:dPt>
            <c:idx val="2"/>
            <c:bubble3D val="0"/>
            <c:spPr>
              <a:solidFill>
                <a:srgbClr val="56A0D3"/>
              </a:solidFill>
              <a:ln>
                <a:solidFill>
                  <a:schemeClr val="bg1"/>
                </a:solidFill>
              </a:ln>
            </c:spPr>
            <c:extLst>
              <c:ext xmlns:c16="http://schemas.microsoft.com/office/drawing/2014/chart" uri="{C3380CC4-5D6E-409C-BE32-E72D297353CC}">
                <c16:uniqueId val="{00000005-E353-4806-9E4F-28118C290790}"/>
              </c:ext>
            </c:extLst>
          </c:dPt>
          <c:dPt>
            <c:idx val="3"/>
            <c:bubble3D val="0"/>
            <c:spPr>
              <a:solidFill>
                <a:srgbClr val="E58E1A"/>
              </a:solidFill>
              <a:ln>
                <a:solidFill>
                  <a:schemeClr val="bg1"/>
                </a:solidFill>
              </a:ln>
            </c:spPr>
            <c:extLst>
              <c:ext xmlns:c16="http://schemas.microsoft.com/office/drawing/2014/chart" uri="{C3380CC4-5D6E-409C-BE32-E72D297353CC}">
                <c16:uniqueId val="{00000007-E353-4806-9E4F-28118C290790}"/>
              </c:ext>
            </c:extLst>
          </c:dPt>
          <c:dPt>
            <c:idx val="4"/>
            <c:bubble3D val="0"/>
            <c:spPr>
              <a:solidFill>
                <a:srgbClr val="754200"/>
              </a:solidFill>
              <a:ln>
                <a:solidFill>
                  <a:schemeClr val="bg1"/>
                </a:solidFill>
              </a:ln>
            </c:spPr>
            <c:extLst>
              <c:ext xmlns:c16="http://schemas.microsoft.com/office/drawing/2014/chart" uri="{C3380CC4-5D6E-409C-BE32-E72D297353CC}">
                <c16:uniqueId val="{00000009-E353-4806-9E4F-28118C290790}"/>
              </c:ext>
            </c:extLst>
          </c:dPt>
          <c:dPt>
            <c:idx val="5"/>
            <c:bubble3D val="0"/>
            <c:spPr>
              <a:solidFill>
                <a:srgbClr val="BF311A"/>
              </a:solidFill>
              <a:ln>
                <a:solidFill>
                  <a:schemeClr val="bg1"/>
                </a:solidFill>
              </a:ln>
            </c:spPr>
            <c:extLst>
              <c:ext xmlns:c16="http://schemas.microsoft.com/office/drawing/2014/chart" uri="{C3380CC4-5D6E-409C-BE32-E72D297353CC}">
                <c16:uniqueId val="{0000000B-E353-4806-9E4F-28118C290790}"/>
              </c:ext>
            </c:extLst>
          </c:dPt>
          <c:cat>
            <c:strRef>
              <c:f>Summary!$L$87:$L$92</c:f>
              <c:strCache>
                <c:ptCount val="6"/>
                <c:pt idx="0">
                  <c:v>Y</c:v>
                </c:pt>
                <c:pt idx="1">
                  <c:v>R</c:v>
                </c:pt>
                <c:pt idx="2">
                  <c:v>T</c:v>
                </c:pt>
                <c:pt idx="3">
                  <c:v>M</c:v>
                </c:pt>
                <c:pt idx="4">
                  <c:v>F</c:v>
                </c:pt>
                <c:pt idx="5">
                  <c:v>N</c:v>
                </c:pt>
              </c:strCache>
            </c:strRef>
          </c:cat>
          <c:val>
            <c:numRef>
              <c:f>Summary!$H$538:$H$543</c:f>
            </c:numRef>
          </c:val>
          <c:extLst>
            <c:ext xmlns:c16="http://schemas.microsoft.com/office/drawing/2014/chart" uri="{C3380CC4-5D6E-409C-BE32-E72D297353CC}">
              <c16:uniqueId val="{0000000C-E353-4806-9E4F-28118C290790}"/>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Summary!$H$547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9835-4803-8F56-FF422B6CFCDD}"/>
              </c:ext>
            </c:extLst>
          </c:dPt>
          <c:dPt>
            <c:idx val="1"/>
            <c:bubble3D val="0"/>
            <c:spPr>
              <a:solidFill>
                <a:srgbClr val="00539B"/>
              </a:solidFill>
              <a:ln>
                <a:solidFill>
                  <a:schemeClr val="bg1"/>
                </a:solidFill>
              </a:ln>
            </c:spPr>
            <c:extLst>
              <c:ext xmlns:c16="http://schemas.microsoft.com/office/drawing/2014/chart" uri="{C3380CC4-5D6E-409C-BE32-E72D297353CC}">
                <c16:uniqueId val="{00000003-9835-4803-8F56-FF422B6CFCDD}"/>
              </c:ext>
            </c:extLst>
          </c:dPt>
          <c:dPt>
            <c:idx val="2"/>
            <c:bubble3D val="0"/>
            <c:spPr>
              <a:solidFill>
                <a:srgbClr val="56A0D3"/>
              </a:solidFill>
              <a:ln>
                <a:solidFill>
                  <a:schemeClr val="bg1"/>
                </a:solidFill>
              </a:ln>
            </c:spPr>
            <c:extLst>
              <c:ext xmlns:c16="http://schemas.microsoft.com/office/drawing/2014/chart" uri="{C3380CC4-5D6E-409C-BE32-E72D297353CC}">
                <c16:uniqueId val="{00000005-9835-4803-8F56-FF422B6CFCDD}"/>
              </c:ext>
            </c:extLst>
          </c:dPt>
          <c:dPt>
            <c:idx val="3"/>
            <c:bubble3D val="0"/>
            <c:spPr>
              <a:solidFill>
                <a:srgbClr val="E58E1A"/>
              </a:solidFill>
              <a:ln>
                <a:solidFill>
                  <a:schemeClr val="bg1"/>
                </a:solidFill>
              </a:ln>
            </c:spPr>
            <c:extLst>
              <c:ext xmlns:c16="http://schemas.microsoft.com/office/drawing/2014/chart" uri="{C3380CC4-5D6E-409C-BE32-E72D297353CC}">
                <c16:uniqueId val="{00000007-9835-4803-8F56-FF422B6CFCDD}"/>
              </c:ext>
            </c:extLst>
          </c:dPt>
          <c:dPt>
            <c:idx val="4"/>
            <c:bubble3D val="0"/>
            <c:spPr>
              <a:solidFill>
                <a:srgbClr val="754200"/>
              </a:solidFill>
              <a:ln>
                <a:solidFill>
                  <a:schemeClr val="bg1"/>
                </a:solidFill>
              </a:ln>
            </c:spPr>
            <c:extLst>
              <c:ext xmlns:c16="http://schemas.microsoft.com/office/drawing/2014/chart" uri="{C3380CC4-5D6E-409C-BE32-E72D297353CC}">
                <c16:uniqueId val="{00000009-9835-4803-8F56-FF422B6CFCDD}"/>
              </c:ext>
            </c:extLst>
          </c:dPt>
          <c:dPt>
            <c:idx val="5"/>
            <c:bubble3D val="0"/>
            <c:spPr>
              <a:solidFill>
                <a:srgbClr val="BF311A"/>
              </a:solidFill>
              <a:ln>
                <a:solidFill>
                  <a:schemeClr val="bg1"/>
                </a:solidFill>
              </a:ln>
            </c:spPr>
            <c:extLst>
              <c:ext xmlns:c16="http://schemas.microsoft.com/office/drawing/2014/chart" uri="{C3380CC4-5D6E-409C-BE32-E72D297353CC}">
                <c16:uniqueId val="{0000000B-9835-4803-8F56-FF422B6CFCDD}"/>
              </c:ext>
            </c:extLst>
          </c:dPt>
          <c:cat>
            <c:strRef>
              <c:f>Summary!$L$87:$L$92</c:f>
              <c:strCache>
                <c:ptCount val="6"/>
                <c:pt idx="0">
                  <c:v>Y</c:v>
                </c:pt>
                <c:pt idx="1">
                  <c:v>R</c:v>
                </c:pt>
                <c:pt idx="2">
                  <c:v>T</c:v>
                </c:pt>
                <c:pt idx="3">
                  <c:v>M</c:v>
                </c:pt>
                <c:pt idx="4">
                  <c:v>F</c:v>
                </c:pt>
                <c:pt idx="5">
                  <c:v>N</c:v>
                </c:pt>
              </c:strCache>
            </c:strRef>
          </c:cat>
          <c:val>
            <c:numRef>
              <c:f>Summary!$H$549:$H$554</c:f>
            </c:numRef>
          </c:val>
          <c:extLst>
            <c:ext xmlns:c16="http://schemas.microsoft.com/office/drawing/2014/chart" uri="{C3380CC4-5D6E-409C-BE32-E72D297353CC}">
              <c16:uniqueId val="{0000000C-9835-4803-8F56-FF422B6CFCD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Summary!$H$558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6050-4BC4-B5FC-CF0F0A8AAC54}"/>
              </c:ext>
            </c:extLst>
          </c:dPt>
          <c:dPt>
            <c:idx val="1"/>
            <c:bubble3D val="0"/>
            <c:spPr>
              <a:solidFill>
                <a:srgbClr val="00539B"/>
              </a:solidFill>
              <a:ln>
                <a:solidFill>
                  <a:schemeClr val="bg1"/>
                </a:solidFill>
              </a:ln>
            </c:spPr>
            <c:extLst>
              <c:ext xmlns:c16="http://schemas.microsoft.com/office/drawing/2014/chart" uri="{C3380CC4-5D6E-409C-BE32-E72D297353CC}">
                <c16:uniqueId val="{00000003-6050-4BC4-B5FC-CF0F0A8AAC54}"/>
              </c:ext>
            </c:extLst>
          </c:dPt>
          <c:dPt>
            <c:idx val="2"/>
            <c:bubble3D val="0"/>
            <c:spPr>
              <a:solidFill>
                <a:srgbClr val="56A0D3"/>
              </a:solidFill>
              <a:ln>
                <a:solidFill>
                  <a:schemeClr val="bg1"/>
                </a:solidFill>
              </a:ln>
            </c:spPr>
            <c:extLst>
              <c:ext xmlns:c16="http://schemas.microsoft.com/office/drawing/2014/chart" uri="{C3380CC4-5D6E-409C-BE32-E72D297353CC}">
                <c16:uniqueId val="{00000005-6050-4BC4-B5FC-CF0F0A8AAC54}"/>
              </c:ext>
            </c:extLst>
          </c:dPt>
          <c:dPt>
            <c:idx val="3"/>
            <c:bubble3D val="0"/>
            <c:spPr>
              <a:solidFill>
                <a:srgbClr val="E58E1A"/>
              </a:solidFill>
              <a:ln>
                <a:solidFill>
                  <a:schemeClr val="bg1"/>
                </a:solidFill>
              </a:ln>
            </c:spPr>
            <c:extLst>
              <c:ext xmlns:c16="http://schemas.microsoft.com/office/drawing/2014/chart" uri="{C3380CC4-5D6E-409C-BE32-E72D297353CC}">
                <c16:uniqueId val="{00000007-6050-4BC4-B5FC-CF0F0A8AAC54}"/>
              </c:ext>
            </c:extLst>
          </c:dPt>
          <c:dPt>
            <c:idx val="4"/>
            <c:bubble3D val="0"/>
            <c:spPr>
              <a:solidFill>
                <a:srgbClr val="754200"/>
              </a:solidFill>
              <a:ln>
                <a:solidFill>
                  <a:schemeClr val="bg1"/>
                </a:solidFill>
              </a:ln>
            </c:spPr>
            <c:extLst>
              <c:ext xmlns:c16="http://schemas.microsoft.com/office/drawing/2014/chart" uri="{C3380CC4-5D6E-409C-BE32-E72D297353CC}">
                <c16:uniqueId val="{00000009-6050-4BC4-B5FC-CF0F0A8AAC54}"/>
              </c:ext>
            </c:extLst>
          </c:dPt>
          <c:dPt>
            <c:idx val="5"/>
            <c:bubble3D val="0"/>
            <c:spPr>
              <a:solidFill>
                <a:srgbClr val="BF311A"/>
              </a:solidFill>
              <a:ln>
                <a:solidFill>
                  <a:schemeClr val="bg1"/>
                </a:solidFill>
              </a:ln>
            </c:spPr>
            <c:extLst>
              <c:ext xmlns:c16="http://schemas.microsoft.com/office/drawing/2014/chart" uri="{C3380CC4-5D6E-409C-BE32-E72D297353CC}">
                <c16:uniqueId val="{0000000B-6050-4BC4-B5FC-CF0F0A8AAC54}"/>
              </c:ext>
            </c:extLst>
          </c:dPt>
          <c:cat>
            <c:strRef>
              <c:f>Summary!$L$87:$L$92</c:f>
              <c:strCache>
                <c:ptCount val="6"/>
                <c:pt idx="0">
                  <c:v>Y</c:v>
                </c:pt>
                <c:pt idx="1">
                  <c:v>R</c:v>
                </c:pt>
                <c:pt idx="2">
                  <c:v>T</c:v>
                </c:pt>
                <c:pt idx="3">
                  <c:v>M</c:v>
                </c:pt>
                <c:pt idx="4">
                  <c:v>F</c:v>
                </c:pt>
                <c:pt idx="5">
                  <c:v>N</c:v>
                </c:pt>
              </c:strCache>
            </c:strRef>
          </c:cat>
          <c:val>
            <c:numRef>
              <c:f>Summary!$H$560:$H$565</c:f>
            </c:numRef>
          </c:val>
          <c:extLst>
            <c:ext xmlns:c16="http://schemas.microsoft.com/office/drawing/2014/chart" uri="{C3380CC4-5D6E-409C-BE32-E72D297353CC}">
              <c16:uniqueId val="{0000000C-6050-4BC4-B5FC-CF0F0A8AAC5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Summary!$H$569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DDC-4348-A9D8-532665C64523}"/>
              </c:ext>
            </c:extLst>
          </c:dPt>
          <c:dPt>
            <c:idx val="1"/>
            <c:bubble3D val="0"/>
            <c:spPr>
              <a:solidFill>
                <a:srgbClr val="00539B"/>
              </a:solidFill>
              <a:ln>
                <a:solidFill>
                  <a:schemeClr val="bg1"/>
                </a:solidFill>
              </a:ln>
            </c:spPr>
            <c:extLst>
              <c:ext xmlns:c16="http://schemas.microsoft.com/office/drawing/2014/chart" uri="{C3380CC4-5D6E-409C-BE32-E72D297353CC}">
                <c16:uniqueId val="{00000003-4DDC-4348-A9D8-532665C64523}"/>
              </c:ext>
            </c:extLst>
          </c:dPt>
          <c:dPt>
            <c:idx val="2"/>
            <c:bubble3D val="0"/>
            <c:spPr>
              <a:solidFill>
                <a:srgbClr val="56A0D3"/>
              </a:solidFill>
              <a:ln>
                <a:solidFill>
                  <a:schemeClr val="bg1"/>
                </a:solidFill>
              </a:ln>
            </c:spPr>
            <c:extLst>
              <c:ext xmlns:c16="http://schemas.microsoft.com/office/drawing/2014/chart" uri="{C3380CC4-5D6E-409C-BE32-E72D297353CC}">
                <c16:uniqueId val="{00000005-4DDC-4348-A9D8-532665C64523}"/>
              </c:ext>
            </c:extLst>
          </c:dPt>
          <c:dPt>
            <c:idx val="3"/>
            <c:bubble3D val="0"/>
            <c:spPr>
              <a:solidFill>
                <a:srgbClr val="E58E1A"/>
              </a:solidFill>
              <a:ln>
                <a:solidFill>
                  <a:schemeClr val="bg1"/>
                </a:solidFill>
              </a:ln>
            </c:spPr>
            <c:extLst>
              <c:ext xmlns:c16="http://schemas.microsoft.com/office/drawing/2014/chart" uri="{C3380CC4-5D6E-409C-BE32-E72D297353CC}">
                <c16:uniqueId val="{00000007-4DDC-4348-A9D8-532665C64523}"/>
              </c:ext>
            </c:extLst>
          </c:dPt>
          <c:dPt>
            <c:idx val="4"/>
            <c:bubble3D val="0"/>
            <c:spPr>
              <a:solidFill>
                <a:srgbClr val="754200"/>
              </a:solidFill>
              <a:ln>
                <a:solidFill>
                  <a:schemeClr val="bg1"/>
                </a:solidFill>
              </a:ln>
            </c:spPr>
            <c:extLst>
              <c:ext xmlns:c16="http://schemas.microsoft.com/office/drawing/2014/chart" uri="{C3380CC4-5D6E-409C-BE32-E72D297353CC}">
                <c16:uniqueId val="{00000009-4DDC-4348-A9D8-532665C64523}"/>
              </c:ext>
            </c:extLst>
          </c:dPt>
          <c:dPt>
            <c:idx val="5"/>
            <c:bubble3D val="0"/>
            <c:spPr>
              <a:solidFill>
                <a:srgbClr val="BF311A"/>
              </a:solidFill>
              <a:ln>
                <a:solidFill>
                  <a:schemeClr val="bg1"/>
                </a:solidFill>
              </a:ln>
            </c:spPr>
            <c:extLst>
              <c:ext xmlns:c16="http://schemas.microsoft.com/office/drawing/2014/chart" uri="{C3380CC4-5D6E-409C-BE32-E72D297353CC}">
                <c16:uniqueId val="{0000000B-4DDC-4348-A9D8-532665C64523}"/>
              </c:ext>
            </c:extLst>
          </c:dPt>
          <c:cat>
            <c:strRef>
              <c:f>Summary!$L$87:$L$92</c:f>
              <c:strCache>
                <c:ptCount val="6"/>
                <c:pt idx="0">
                  <c:v>Y</c:v>
                </c:pt>
                <c:pt idx="1">
                  <c:v>R</c:v>
                </c:pt>
                <c:pt idx="2">
                  <c:v>T</c:v>
                </c:pt>
                <c:pt idx="3">
                  <c:v>M</c:v>
                </c:pt>
                <c:pt idx="4">
                  <c:v>F</c:v>
                </c:pt>
                <c:pt idx="5">
                  <c:v>N</c:v>
                </c:pt>
              </c:strCache>
            </c:strRef>
          </c:cat>
          <c:val>
            <c:numRef>
              <c:f>Summary!$H$571:$H$576</c:f>
            </c:numRef>
          </c:val>
          <c:extLst>
            <c:ext xmlns:c16="http://schemas.microsoft.com/office/drawing/2014/chart" uri="{C3380CC4-5D6E-409C-BE32-E72D297353CC}">
              <c16:uniqueId val="{0000000C-4DDC-4348-A9D8-532665C6452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Summary!$H$580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3E50-4A27-A562-796D1C4124AF}"/>
              </c:ext>
            </c:extLst>
          </c:dPt>
          <c:dPt>
            <c:idx val="1"/>
            <c:bubble3D val="0"/>
            <c:spPr>
              <a:solidFill>
                <a:srgbClr val="00539B"/>
              </a:solidFill>
              <a:ln>
                <a:solidFill>
                  <a:schemeClr val="bg1"/>
                </a:solidFill>
              </a:ln>
            </c:spPr>
            <c:extLst>
              <c:ext xmlns:c16="http://schemas.microsoft.com/office/drawing/2014/chart" uri="{C3380CC4-5D6E-409C-BE32-E72D297353CC}">
                <c16:uniqueId val="{00000003-3E50-4A27-A562-796D1C4124AF}"/>
              </c:ext>
            </c:extLst>
          </c:dPt>
          <c:dPt>
            <c:idx val="2"/>
            <c:bubble3D val="0"/>
            <c:spPr>
              <a:solidFill>
                <a:srgbClr val="56A0D3"/>
              </a:solidFill>
              <a:ln>
                <a:solidFill>
                  <a:schemeClr val="bg1"/>
                </a:solidFill>
              </a:ln>
            </c:spPr>
            <c:extLst>
              <c:ext xmlns:c16="http://schemas.microsoft.com/office/drawing/2014/chart" uri="{C3380CC4-5D6E-409C-BE32-E72D297353CC}">
                <c16:uniqueId val="{00000005-3E50-4A27-A562-796D1C4124AF}"/>
              </c:ext>
            </c:extLst>
          </c:dPt>
          <c:dPt>
            <c:idx val="3"/>
            <c:bubble3D val="0"/>
            <c:spPr>
              <a:solidFill>
                <a:srgbClr val="E58E1A"/>
              </a:solidFill>
              <a:ln>
                <a:solidFill>
                  <a:schemeClr val="bg1"/>
                </a:solidFill>
              </a:ln>
            </c:spPr>
            <c:extLst>
              <c:ext xmlns:c16="http://schemas.microsoft.com/office/drawing/2014/chart" uri="{C3380CC4-5D6E-409C-BE32-E72D297353CC}">
                <c16:uniqueId val="{00000007-3E50-4A27-A562-796D1C4124AF}"/>
              </c:ext>
            </c:extLst>
          </c:dPt>
          <c:dPt>
            <c:idx val="4"/>
            <c:bubble3D val="0"/>
            <c:spPr>
              <a:solidFill>
                <a:srgbClr val="754200"/>
              </a:solidFill>
              <a:ln>
                <a:solidFill>
                  <a:schemeClr val="bg1"/>
                </a:solidFill>
              </a:ln>
            </c:spPr>
            <c:extLst>
              <c:ext xmlns:c16="http://schemas.microsoft.com/office/drawing/2014/chart" uri="{C3380CC4-5D6E-409C-BE32-E72D297353CC}">
                <c16:uniqueId val="{00000009-3E50-4A27-A562-796D1C4124AF}"/>
              </c:ext>
            </c:extLst>
          </c:dPt>
          <c:dPt>
            <c:idx val="5"/>
            <c:bubble3D val="0"/>
            <c:spPr>
              <a:solidFill>
                <a:srgbClr val="BF311A"/>
              </a:solidFill>
              <a:ln>
                <a:solidFill>
                  <a:schemeClr val="bg1"/>
                </a:solidFill>
              </a:ln>
            </c:spPr>
            <c:extLst>
              <c:ext xmlns:c16="http://schemas.microsoft.com/office/drawing/2014/chart" uri="{C3380CC4-5D6E-409C-BE32-E72D297353CC}">
                <c16:uniqueId val="{0000000B-3E50-4A27-A562-796D1C4124AF}"/>
              </c:ext>
            </c:extLst>
          </c:dPt>
          <c:cat>
            <c:strRef>
              <c:f>Summary!$L$87:$L$92</c:f>
              <c:strCache>
                <c:ptCount val="6"/>
                <c:pt idx="0">
                  <c:v>Y</c:v>
                </c:pt>
                <c:pt idx="1">
                  <c:v>R</c:v>
                </c:pt>
                <c:pt idx="2">
                  <c:v>T</c:v>
                </c:pt>
                <c:pt idx="3">
                  <c:v>M</c:v>
                </c:pt>
                <c:pt idx="4">
                  <c:v>F</c:v>
                </c:pt>
                <c:pt idx="5">
                  <c:v>N</c:v>
                </c:pt>
              </c:strCache>
            </c:strRef>
          </c:cat>
          <c:val>
            <c:numRef>
              <c:f>Summary!$H$582:$H$587</c:f>
            </c:numRef>
          </c:val>
          <c:extLst>
            <c:ext xmlns:c16="http://schemas.microsoft.com/office/drawing/2014/chart" uri="{C3380CC4-5D6E-409C-BE32-E72D297353CC}">
              <c16:uniqueId val="{0000000C-3E50-4A27-A562-796D1C4124A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Summary!$H$591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923F-4D2E-ADAB-4CB0B88382F4}"/>
              </c:ext>
            </c:extLst>
          </c:dPt>
          <c:dPt>
            <c:idx val="1"/>
            <c:bubble3D val="0"/>
            <c:spPr>
              <a:solidFill>
                <a:srgbClr val="00539B"/>
              </a:solidFill>
              <a:ln>
                <a:solidFill>
                  <a:schemeClr val="bg1"/>
                </a:solidFill>
              </a:ln>
            </c:spPr>
            <c:extLst>
              <c:ext xmlns:c16="http://schemas.microsoft.com/office/drawing/2014/chart" uri="{C3380CC4-5D6E-409C-BE32-E72D297353CC}">
                <c16:uniqueId val="{00000003-923F-4D2E-ADAB-4CB0B88382F4}"/>
              </c:ext>
            </c:extLst>
          </c:dPt>
          <c:dPt>
            <c:idx val="2"/>
            <c:bubble3D val="0"/>
            <c:spPr>
              <a:solidFill>
                <a:srgbClr val="56A0D3"/>
              </a:solidFill>
              <a:ln>
                <a:solidFill>
                  <a:schemeClr val="bg1"/>
                </a:solidFill>
              </a:ln>
            </c:spPr>
            <c:extLst>
              <c:ext xmlns:c16="http://schemas.microsoft.com/office/drawing/2014/chart" uri="{C3380CC4-5D6E-409C-BE32-E72D297353CC}">
                <c16:uniqueId val="{00000005-923F-4D2E-ADAB-4CB0B88382F4}"/>
              </c:ext>
            </c:extLst>
          </c:dPt>
          <c:dPt>
            <c:idx val="3"/>
            <c:bubble3D val="0"/>
            <c:spPr>
              <a:solidFill>
                <a:srgbClr val="E58E1A"/>
              </a:solidFill>
              <a:ln>
                <a:solidFill>
                  <a:schemeClr val="bg1"/>
                </a:solidFill>
              </a:ln>
            </c:spPr>
            <c:extLst>
              <c:ext xmlns:c16="http://schemas.microsoft.com/office/drawing/2014/chart" uri="{C3380CC4-5D6E-409C-BE32-E72D297353CC}">
                <c16:uniqueId val="{00000007-923F-4D2E-ADAB-4CB0B88382F4}"/>
              </c:ext>
            </c:extLst>
          </c:dPt>
          <c:dPt>
            <c:idx val="4"/>
            <c:bubble3D val="0"/>
            <c:spPr>
              <a:solidFill>
                <a:srgbClr val="754200"/>
              </a:solidFill>
              <a:ln>
                <a:solidFill>
                  <a:schemeClr val="bg1"/>
                </a:solidFill>
              </a:ln>
            </c:spPr>
            <c:extLst>
              <c:ext xmlns:c16="http://schemas.microsoft.com/office/drawing/2014/chart" uri="{C3380CC4-5D6E-409C-BE32-E72D297353CC}">
                <c16:uniqueId val="{00000009-923F-4D2E-ADAB-4CB0B88382F4}"/>
              </c:ext>
            </c:extLst>
          </c:dPt>
          <c:dPt>
            <c:idx val="5"/>
            <c:bubble3D val="0"/>
            <c:spPr>
              <a:solidFill>
                <a:srgbClr val="BF311A"/>
              </a:solidFill>
              <a:ln>
                <a:solidFill>
                  <a:schemeClr val="bg1"/>
                </a:solidFill>
              </a:ln>
            </c:spPr>
            <c:extLst>
              <c:ext xmlns:c16="http://schemas.microsoft.com/office/drawing/2014/chart" uri="{C3380CC4-5D6E-409C-BE32-E72D297353CC}">
                <c16:uniqueId val="{0000000B-923F-4D2E-ADAB-4CB0B88382F4}"/>
              </c:ext>
            </c:extLst>
          </c:dPt>
          <c:cat>
            <c:strRef>
              <c:f>Summary!$L$87:$L$92</c:f>
              <c:strCache>
                <c:ptCount val="6"/>
                <c:pt idx="0">
                  <c:v>Y</c:v>
                </c:pt>
                <c:pt idx="1">
                  <c:v>R</c:v>
                </c:pt>
                <c:pt idx="2">
                  <c:v>T</c:v>
                </c:pt>
                <c:pt idx="3">
                  <c:v>M</c:v>
                </c:pt>
                <c:pt idx="4">
                  <c:v>F</c:v>
                </c:pt>
                <c:pt idx="5">
                  <c:v>N</c:v>
                </c:pt>
              </c:strCache>
            </c:strRef>
          </c:cat>
          <c:val>
            <c:numRef>
              <c:f>Summary!$H$593:$H$598</c:f>
            </c:numRef>
          </c:val>
          <c:extLst>
            <c:ext xmlns:c16="http://schemas.microsoft.com/office/drawing/2014/chart" uri="{C3380CC4-5D6E-409C-BE32-E72D297353CC}">
              <c16:uniqueId val="{0000000C-923F-4D2E-ADAB-4CB0B88382F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Summary!$H$602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707-4DA1-B29A-83080E69F673}"/>
              </c:ext>
            </c:extLst>
          </c:dPt>
          <c:dPt>
            <c:idx val="1"/>
            <c:bubble3D val="0"/>
            <c:spPr>
              <a:solidFill>
                <a:srgbClr val="00539B"/>
              </a:solidFill>
              <a:ln>
                <a:solidFill>
                  <a:schemeClr val="bg1"/>
                </a:solidFill>
              </a:ln>
            </c:spPr>
            <c:extLst>
              <c:ext xmlns:c16="http://schemas.microsoft.com/office/drawing/2014/chart" uri="{C3380CC4-5D6E-409C-BE32-E72D297353CC}">
                <c16:uniqueId val="{00000003-A707-4DA1-B29A-83080E69F673}"/>
              </c:ext>
            </c:extLst>
          </c:dPt>
          <c:dPt>
            <c:idx val="2"/>
            <c:bubble3D val="0"/>
            <c:spPr>
              <a:solidFill>
                <a:srgbClr val="56A0D3"/>
              </a:solidFill>
              <a:ln>
                <a:solidFill>
                  <a:schemeClr val="bg1"/>
                </a:solidFill>
              </a:ln>
            </c:spPr>
            <c:extLst>
              <c:ext xmlns:c16="http://schemas.microsoft.com/office/drawing/2014/chart" uri="{C3380CC4-5D6E-409C-BE32-E72D297353CC}">
                <c16:uniqueId val="{00000005-A707-4DA1-B29A-83080E69F673}"/>
              </c:ext>
            </c:extLst>
          </c:dPt>
          <c:dPt>
            <c:idx val="3"/>
            <c:bubble3D val="0"/>
            <c:spPr>
              <a:solidFill>
                <a:srgbClr val="E58E1A"/>
              </a:solidFill>
              <a:ln>
                <a:solidFill>
                  <a:schemeClr val="bg1"/>
                </a:solidFill>
              </a:ln>
            </c:spPr>
            <c:extLst>
              <c:ext xmlns:c16="http://schemas.microsoft.com/office/drawing/2014/chart" uri="{C3380CC4-5D6E-409C-BE32-E72D297353CC}">
                <c16:uniqueId val="{00000007-A707-4DA1-B29A-83080E69F673}"/>
              </c:ext>
            </c:extLst>
          </c:dPt>
          <c:dPt>
            <c:idx val="4"/>
            <c:bubble3D val="0"/>
            <c:spPr>
              <a:solidFill>
                <a:srgbClr val="754200"/>
              </a:solidFill>
              <a:ln>
                <a:solidFill>
                  <a:schemeClr val="bg1"/>
                </a:solidFill>
              </a:ln>
            </c:spPr>
            <c:extLst>
              <c:ext xmlns:c16="http://schemas.microsoft.com/office/drawing/2014/chart" uri="{C3380CC4-5D6E-409C-BE32-E72D297353CC}">
                <c16:uniqueId val="{00000009-A707-4DA1-B29A-83080E69F673}"/>
              </c:ext>
            </c:extLst>
          </c:dPt>
          <c:dPt>
            <c:idx val="5"/>
            <c:bubble3D val="0"/>
            <c:spPr>
              <a:solidFill>
                <a:srgbClr val="BF311A"/>
              </a:solidFill>
              <a:ln>
                <a:solidFill>
                  <a:schemeClr val="bg1"/>
                </a:solidFill>
              </a:ln>
            </c:spPr>
            <c:extLst>
              <c:ext xmlns:c16="http://schemas.microsoft.com/office/drawing/2014/chart" uri="{C3380CC4-5D6E-409C-BE32-E72D297353CC}">
                <c16:uniqueId val="{0000000B-A707-4DA1-B29A-83080E69F673}"/>
              </c:ext>
            </c:extLst>
          </c:dPt>
          <c:cat>
            <c:strRef>
              <c:f>Summary!$L$87:$L$92</c:f>
              <c:strCache>
                <c:ptCount val="6"/>
                <c:pt idx="0">
                  <c:v>Y</c:v>
                </c:pt>
                <c:pt idx="1">
                  <c:v>R</c:v>
                </c:pt>
                <c:pt idx="2">
                  <c:v>T</c:v>
                </c:pt>
                <c:pt idx="3">
                  <c:v>M</c:v>
                </c:pt>
                <c:pt idx="4">
                  <c:v>F</c:v>
                </c:pt>
                <c:pt idx="5">
                  <c:v>N</c:v>
                </c:pt>
              </c:strCache>
            </c:strRef>
          </c:cat>
          <c:val>
            <c:numRef>
              <c:f>Summary!$H$604:$H$609</c:f>
            </c:numRef>
          </c:val>
          <c:extLst>
            <c:ext xmlns:c16="http://schemas.microsoft.com/office/drawing/2014/chart" uri="{C3380CC4-5D6E-409C-BE32-E72D297353CC}">
              <c16:uniqueId val="{0000000C-A707-4DA1-B29A-83080E69F67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Summary!$H$613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36E0-447E-B51A-1520E088B1DA}"/>
              </c:ext>
            </c:extLst>
          </c:dPt>
          <c:dPt>
            <c:idx val="1"/>
            <c:bubble3D val="0"/>
            <c:spPr>
              <a:solidFill>
                <a:srgbClr val="00539B"/>
              </a:solidFill>
              <a:ln>
                <a:solidFill>
                  <a:schemeClr val="bg1"/>
                </a:solidFill>
              </a:ln>
            </c:spPr>
            <c:extLst>
              <c:ext xmlns:c16="http://schemas.microsoft.com/office/drawing/2014/chart" uri="{C3380CC4-5D6E-409C-BE32-E72D297353CC}">
                <c16:uniqueId val="{00000003-36E0-447E-B51A-1520E088B1DA}"/>
              </c:ext>
            </c:extLst>
          </c:dPt>
          <c:dPt>
            <c:idx val="2"/>
            <c:bubble3D val="0"/>
            <c:spPr>
              <a:solidFill>
                <a:srgbClr val="56A0D3"/>
              </a:solidFill>
              <a:ln>
                <a:solidFill>
                  <a:schemeClr val="bg1"/>
                </a:solidFill>
              </a:ln>
            </c:spPr>
            <c:extLst>
              <c:ext xmlns:c16="http://schemas.microsoft.com/office/drawing/2014/chart" uri="{C3380CC4-5D6E-409C-BE32-E72D297353CC}">
                <c16:uniqueId val="{00000005-36E0-447E-B51A-1520E088B1DA}"/>
              </c:ext>
            </c:extLst>
          </c:dPt>
          <c:dPt>
            <c:idx val="3"/>
            <c:bubble3D val="0"/>
            <c:spPr>
              <a:solidFill>
                <a:srgbClr val="E58E1A"/>
              </a:solidFill>
              <a:ln>
                <a:solidFill>
                  <a:schemeClr val="bg1"/>
                </a:solidFill>
              </a:ln>
            </c:spPr>
            <c:extLst>
              <c:ext xmlns:c16="http://schemas.microsoft.com/office/drawing/2014/chart" uri="{C3380CC4-5D6E-409C-BE32-E72D297353CC}">
                <c16:uniqueId val="{00000007-36E0-447E-B51A-1520E088B1DA}"/>
              </c:ext>
            </c:extLst>
          </c:dPt>
          <c:dPt>
            <c:idx val="4"/>
            <c:bubble3D val="0"/>
            <c:spPr>
              <a:solidFill>
                <a:srgbClr val="754200"/>
              </a:solidFill>
              <a:ln>
                <a:solidFill>
                  <a:schemeClr val="bg1"/>
                </a:solidFill>
              </a:ln>
            </c:spPr>
            <c:extLst>
              <c:ext xmlns:c16="http://schemas.microsoft.com/office/drawing/2014/chart" uri="{C3380CC4-5D6E-409C-BE32-E72D297353CC}">
                <c16:uniqueId val="{00000009-36E0-447E-B51A-1520E088B1DA}"/>
              </c:ext>
            </c:extLst>
          </c:dPt>
          <c:dPt>
            <c:idx val="5"/>
            <c:bubble3D val="0"/>
            <c:spPr>
              <a:solidFill>
                <a:srgbClr val="BF311A"/>
              </a:solidFill>
              <a:ln>
                <a:solidFill>
                  <a:schemeClr val="bg1"/>
                </a:solidFill>
              </a:ln>
            </c:spPr>
            <c:extLst>
              <c:ext xmlns:c16="http://schemas.microsoft.com/office/drawing/2014/chart" uri="{C3380CC4-5D6E-409C-BE32-E72D297353CC}">
                <c16:uniqueId val="{0000000B-36E0-447E-B51A-1520E088B1DA}"/>
              </c:ext>
            </c:extLst>
          </c:dPt>
          <c:cat>
            <c:strRef>
              <c:f>Summary!$L$87:$L$92</c:f>
              <c:strCache>
                <c:ptCount val="6"/>
                <c:pt idx="0">
                  <c:v>Y</c:v>
                </c:pt>
                <c:pt idx="1">
                  <c:v>R</c:v>
                </c:pt>
                <c:pt idx="2">
                  <c:v>T</c:v>
                </c:pt>
                <c:pt idx="3">
                  <c:v>M</c:v>
                </c:pt>
                <c:pt idx="4">
                  <c:v>F</c:v>
                </c:pt>
                <c:pt idx="5">
                  <c:v>N</c:v>
                </c:pt>
              </c:strCache>
            </c:strRef>
          </c:cat>
          <c:val>
            <c:numRef>
              <c:f>Summary!$H$615:$H$620</c:f>
            </c:numRef>
          </c:val>
          <c:extLst>
            <c:ext xmlns:c16="http://schemas.microsoft.com/office/drawing/2014/chart" uri="{C3380CC4-5D6E-409C-BE32-E72D297353CC}">
              <c16:uniqueId val="{0000000C-36E0-447E-B51A-1520E088B1D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Summary!$H$129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720-4C4A-B360-71F10A6D8F1D}"/>
              </c:ext>
            </c:extLst>
          </c:dPt>
          <c:dPt>
            <c:idx val="1"/>
            <c:bubble3D val="0"/>
            <c:spPr>
              <a:solidFill>
                <a:srgbClr val="00539B"/>
              </a:solidFill>
              <a:ln>
                <a:solidFill>
                  <a:schemeClr val="bg1"/>
                </a:solidFill>
              </a:ln>
            </c:spPr>
            <c:extLst>
              <c:ext xmlns:c16="http://schemas.microsoft.com/office/drawing/2014/chart" uri="{C3380CC4-5D6E-409C-BE32-E72D297353CC}">
                <c16:uniqueId val="{00000003-E720-4C4A-B360-71F10A6D8F1D}"/>
              </c:ext>
            </c:extLst>
          </c:dPt>
          <c:dPt>
            <c:idx val="2"/>
            <c:bubble3D val="0"/>
            <c:spPr>
              <a:solidFill>
                <a:srgbClr val="56A0D3"/>
              </a:solidFill>
              <a:ln>
                <a:solidFill>
                  <a:schemeClr val="bg1"/>
                </a:solidFill>
              </a:ln>
            </c:spPr>
            <c:extLst>
              <c:ext xmlns:c16="http://schemas.microsoft.com/office/drawing/2014/chart" uri="{C3380CC4-5D6E-409C-BE32-E72D297353CC}">
                <c16:uniqueId val="{00000005-E720-4C4A-B360-71F10A6D8F1D}"/>
              </c:ext>
            </c:extLst>
          </c:dPt>
          <c:dPt>
            <c:idx val="3"/>
            <c:bubble3D val="0"/>
            <c:spPr>
              <a:solidFill>
                <a:srgbClr val="E58E1A"/>
              </a:solidFill>
              <a:ln>
                <a:solidFill>
                  <a:schemeClr val="bg1"/>
                </a:solidFill>
              </a:ln>
            </c:spPr>
            <c:extLst>
              <c:ext xmlns:c16="http://schemas.microsoft.com/office/drawing/2014/chart" uri="{C3380CC4-5D6E-409C-BE32-E72D297353CC}">
                <c16:uniqueId val="{00000007-E720-4C4A-B360-71F10A6D8F1D}"/>
              </c:ext>
            </c:extLst>
          </c:dPt>
          <c:dPt>
            <c:idx val="4"/>
            <c:bubble3D val="0"/>
            <c:spPr>
              <a:solidFill>
                <a:srgbClr val="754200"/>
              </a:solidFill>
              <a:ln>
                <a:solidFill>
                  <a:schemeClr val="bg1"/>
                </a:solidFill>
              </a:ln>
            </c:spPr>
            <c:extLst>
              <c:ext xmlns:c16="http://schemas.microsoft.com/office/drawing/2014/chart" uri="{C3380CC4-5D6E-409C-BE32-E72D297353CC}">
                <c16:uniqueId val="{00000009-E720-4C4A-B360-71F10A6D8F1D}"/>
              </c:ext>
            </c:extLst>
          </c:dPt>
          <c:dPt>
            <c:idx val="5"/>
            <c:bubble3D val="0"/>
            <c:spPr>
              <a:solidFill>
                <a:srgbClr val="BF311A"/>
              </a:solidFill>
              <a:ln>
                <a:solidFill>
                  <a:schemeClr val="bg1"/>
                </a:solidFill>
              </a:ln>
            </c:spPr>
            <c:extLst>
              <c:ext xmlns:c16="http://schemas.microsoft.com/office/drawing/2014/chart" uri="{C3380CC4-5D6E-409C-BE32-E72D297353CC}">
                <c16:uniqueId val="{0000000B-E720-4C4A-B360-71F10A6D8F1D}"/>
              </c:ext>
            </c:extLst>
          </c:dPt>
          <c:cat>
            <c:strRef>
              <c:f>Summary!$L$87:$L$92</c:f>
              <c:strCache>
                <c:ptCount val="6"/>
                <c:pt idx="0">
                  <c:v>Y</c:v>
                </c:pt>
                <c:pt idx="1">
                  <c:v>R</c:v>
                </c:pt>
                <c:pt idx="2">
                  <c:v>T</c:v>
                </c:pt>
                <c:pt idx="3">
                  <c:v>M</c:v>
                </c:pt>
                <c:pt idx="4">
                  <c:v>F</c:v>
                </c:pt>
                <c:pt idx="5">
                  <c:v>N</c:v>
                </c:pt>
              </c:strCache>
            </c:strRef>
          </c:cat>
          <c:val>
            <c:numRef>
              <c:f>Summary!$H$131:$H$136</c:f>
              <c:numCache>
                <c:formatCode>#,##0</c:formatCode>
                <c:ptCount val="6"/>
                <c:pt idx="0">
                  <c:v>0</c:v>
                </c:pt>
                <c:pt idx="1">
                  <c:v>0</c:v>
                </c:pt>
                <c:pt idx="2">
                  <c:v>0</c:v>
                </c:pt>
                <c:pt idx="3">
                  <c:v>0</c:v>
                </c:pt>
                <c:pt idx="4">
                  <c:v>0</c:v>
                </c:pt>
                <c:pt idx="5">
                  <c:v>95</c:v>
                </c:pt>
              </c:numCache>
            </c:numRef>
          </c:val>
          <c:extLst>
            <c:ext xmlns:c16="http://schemas.microsoft.com/office/drawing/2014/chart" uri="{C3380CC4-5D6E-409C-BE32-E72D297353CC}">
              <c16:uniqueId val="{0000000C-E720-4C4A-B360-71F10A6D8F1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Summary!$H$624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01E-4C88-8F27-4B6E48F46187}"/>
              </c:ext>
            </c:extLst>
          </c:dPt>
          <c:dPt>
            <c:idx val="1"/>
            <c:bubble3D val="0"/>
            <c:spPr>
              <a:solidFill>
                <a:srgbClr val="00539B"/>
              </a:solidFill>
              <a:ln>
                <a:solidFill>
                  <a:schemeClr val="bg1"/>
                </a:solidFill>
              </a:ln>
            </c:spPr>
            <c:extLst>
              <c:ext xmlns:c16="http://schemas.microsoft.com/office/drawing/2014/chart" uri="{C3380CC4-5D6E-409C-BE32-E72D297353CC}">
                <c16:uniqueId val="{00000003-E01E-4C88-8F27-4B6E48F46187}"/>
              </c:ext>
            </c:extLst>
          </c:dPt>
          <c:dPt>
            <c:idx val="2"/>
            <c:bubble3D val="0"/>
            <c:spPr>
              <a:solidFill>
                <a:srgbClr val="56A0D3"/>
              </a:solidFill>
              <a:ln>
                <a:solidFill>
                  <a:schemeClr val="bg1"/>
                </a:solidFill>
              </a:ln>
            </c:spPr>
            <c:extLst>
              <c:ext xmlns:c16="http://schemas.microsoft.com/office/drawing/2014/chart" uri="{C3380CC4-5D6E-409C-BE32-E72D297353CC}">
                <c16:uniqueId val="{00000005-E01E-4C88-8F27-4B6E48F46187}"/>
              </c:ext>
            </c:extLst>
          </c:dPt>
          <c:dPt>
            <c:idx val="3"/>
            <c:bubble3D val="0"/>
            <c:spPr>
              <a:solidFill>
                <a:srgbClr val="E58E1A"/>
              </a:solidFill>
              <a:ln>
                <a:solidFill>
                  <a:schemeClr val="bg1"/>
                </a:solidFill>
              </a:ln>
            </c:spPr>
            <c:extLst>
              <c:ext xmlns:c16="http://schemas.microsoft.com/office/drawing/2014/chart" uri="{C3380CC4-5D6E-409C-BE32-E72D297353CC}">
                <c16:uniqueId val="{00000007-E01E-4C88-8F27-4B6E48F46187}"/>
              </c:ext>
            </c:extLst>
          </c:dPt>
          <c:dPt>
            <c:idx val="4"/>
            <c:bubble3D val="0"/>
            <c:spPr>
              <a:solidFill>
                <a:srgbClr val="754200"/>
              </a:solidFill>
              <a:ln>
                <a:solidFill>
                  <a:schemeClr val="bg1"/>
                </a:solidFill>
              </a:ln>
            </c:spPr>
            <c:extLst>
              <c:ext xmlns:c16="http://schemas.microsoft.com/office/drawing/2014/chart" uri="{C3380CC4-5D6E-409C-BE32-E72D297353CC}">
                <c16:uniqueId val="{00000009-E01E-4C88-8F27-4B6E48F46187}"/>
              </c:ext>
            </c:extLst>
          </c:dPt>
          <c:dPt>
            <c:idx val="5"/>
            <c:bubble3D val="0"/>
            <c:spPr>
              <a:solidFill>
                <a:srgbClr val="BF311A"/>
              </a:solidFill>
              <a:ln>
                <a:solidFill>
                  <a:schemeClr val="bg1"/>
                </a:solidFill>
              </a:ln>
            </c:spPr>
            <c:extLst>
              <c:ext xmlns:c16="http://schemas.microsoft.com/office/drawing/2014/chart" uri="{C3380CC4-5D6E-409C-BE32-E72D297353CC}">
                <c16:uniqueId val="{0000000B-E01E-4C88-8F27-4B6E48F46187}"/>
              </c:ext>
            </c:extLst>
          </c:dPt>
          <c:cat>
            <c:strRef>
              <c:f>Summary!$L$87:$L$92</c:f>
              <c:strCache>
                <c:ptCount val="6"/>
                <c:pt idx="0">
                  <c:v>Y</c:v>
                </c:pt>
                <c:pt idx="1">
                  <c:v>R</c:v>
                </c:pt>
                <c:pt idx="2">
                  <c:v>T</c:v>
                </c:pt>
                <c:pt idx="3">
                  <c:v>M</c:v>
                </c:pt>
                <c:pt idx="4">
                  <c:v>F</c:v>
                </c:pt>
                <c:pt idx="5">
                  <c:v>N</c:v>
                </c:pt>
              </c:strCache>
            </c:strRef>
          </c:cat>
          <c:val>
            <c:numRef>
              <c:f>Summary!$H$626:$H$631</c:f>
            </c:numRef>
          </c:val>
          <c:extLst>
            <c:ext xmlns:c16="http://schemas.microsoft.com/office/drawing/2014/chart" uri="{C3380CC4-5D6E-409C-BE32-E72D297353CC}">
              <c16:uniqueId val="{0000000C-E01E-4C88-8F27-4B6E48F4618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Summary!$H$635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ED3-4944-997F-0C1E28D9B9D3}"/>
              </c:ext>
            </c:extLst>
          </c:dPt>
          <c:dPt>
            <c:idx val="1"/>
            <c:bubble3D val="0"/>
            <c:spPr>
              <a:solidFill>
                <a:srgbClr val="00539B"/>
              </a:solidFill>
              <a:ln>
                <a:solidFill>
                  <a:schemeClr val="bg1"/>
                </a:solidFill>
              </a:ln>
            </c:spPr>
            <c:extLst>
              <c:ext xmlns:c16="http://schemas.microsoft.com/office/drawing/2014/chart" uri="{C3380CC4-5D6E-409C-BE32-E72D297353CC}">
                <c16:uniqueId val="{00000003-AED3-4944-997F-0C1E28D9B9D3}"/>
              </c:ext>
            </c:extLst>
          </c:dPt>
          <c:dPt>
            <c:idx val="2"/>
            <c:bubble3D val="0"/>
            <c:spPr>
              <a:solidFill>
                <a:srgbClr val="56A0D3"/>
              </a:solidFill>
              <a:ln>
                <a:solidFill>
                  <a:schemeClr val="bg1"/>
                </a:solidFill>
              </a:ln>
            </c:spPr>
            <c:extLst>
              <c:ext xmlns:c16="http://schemas.microsoft.com/office/drawing/2014/chart" uri="{C3380CC4-5D6E-409C-BE32-E72D297353CC}">
                <c16:uniqueId val="{00000005-AED3-4944-997F-0C1E28D9B9D3}"/>
              </c:ext>
            </c:extLst>
          </c:dPt>
          <c:dPt>
            <c:idx val="3"/>
            <c:bubble3D val="0"/>
            <c:spPr>
              <a:solidFill>
                <a:srgbClr val="E58E1A"/>
              </a:solidFill>
              <a:ln>
                <a:solidFill>
                  <a:schemeClr val="bg1"/>
                </a:solidFill>
              </a:ln>
            </c:spPr>
            <c:extLst>
              <c:ext xmlns:c16="http://schemas.microsoft.com/office/drawing/2014/chart" uri="{C3380CC4-5D6E-409C-BE32-E72D297353CC}">
                <c16:uniqueId val="{00000007-AED3-4944-997F-0C1E28D9B9D3}"/>
              </c:ext>
            </c:extLst>
          </c:dPt>
          <c:dPt>
            <c:idx val="4"/>
            <c:bubble3D val="0"/>
            <c:spPr>
              <a:solidFill>
                <a:srgbClr val="754200"/>
              </a:solidFill>
              <a:ln>
                <a:solidFill>
                  <a:schemeClr val="bg1"/>
                </a:solidFill>
              </a:ln>
            </c:spPr>
            <c:extLst>
              <c:ext xmlns:c16="http://schemas.microsoft.com/office/drawing/2014/chart" uri="{C3380CC4-5D6E-409C-BE32-E72D297353CC}">
                <c16:uniqueId val="{00000009-AED3-4944-997F-0C1E28D9B9D3}"/>
              </c:ext>
            </c:extLst>
          </c:dPt>
          <c:dPt>
            <c:idx val="5"/>
            <c:bubble3D val="0"/>
            <c:spPr>
              <a:solidFill>
                <a:srgbClr val="BF311A"/>
              </a:solidFill>
              <a:ln>
                <a:solidFill>
                  <a:schemeClr val="bg1"/>
                </a:solidFill>
              </a:ln>
            </c:spPr>
            <c:extLst>
              <c:ext xmlns:c16="http://schemas.microsoft.com/office/drawing/2014/chart" uri="{C3380CC4-5D6E-409C-BE32-E72D297353CC}">
                <c16:uniqueId val="{0000000B-AED3-4944-997F-0C1E28D9B9D3}"/>
              </c:ext>
            </c:extLst>
          </c:dPt>
          <c:cat>
            <c:strRef>
              <c:f>Summary!$L$87:$L$92</c:f>
              <c:strCache>
                <c:ptCount val="6"/>
                <c:pt idx="0">
                  <c:v>Y</c:v>
                </c:pt>
                <c:pt idx="1">
                  <c:v>R</c:v>
                </c:pt>
                <c:pt idx="2">
                  <c:v>T</c:v>
                </c:pt>
                <c:pt idx="3">
                  <c:v>M</c:v>
                </c:pt>
                <c:pt idx="4">
                  <c:v>F</c:v>
                </c:pt>
                <c:pt idx="5">
                  <c:v>N</c:v>
                </c:pt>
              </c:strCache>
            </c:strRef>
          </c:cat>
          <c:val>
            <c:numRef>
              <c:f>Summary!$H$637:$H$642</c:f>
              <c:numCache>
                <c:formatCode>#,##0</c:formatCode>
                <c:ptCount val="6"/>
                <c:pt idx="0">
                  <c:v>0</c:v>
                </c:pt>
                <c:pt idx="1">
                  <c:v>0</c:v>
                </c:pt>
                <c:pt idx="2">
                  <c:v>0</c:v>
                </c:pt>
                <c:pt idx="3">
                  <c:v>0</c:v>
                </c:pt>
                <c:pt idx="4">
                  <c:v>0</c:v>
                </c:pt>
                <c:pt idx="5">
                  <c:v>2658</c:v>
                </c:pt>
              </c:numCache>
            </c:numRef>
          </c:val>
          <c:extLst>
            <c:ext xmlns:c16="http://schemas.microsoft.com/office/drawing/2014/chart" uri="{C3380CC4-5D6E-409C-BE32-E72D297353CC}">
              <c16:uniqueId val="{0000000C-AED3-4944-997F-0C1E28D9B9D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Summary!$H$140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5B2F-47D0-81C7-223E5CF2A4D9}"/>
              </c:ext>
            </c:extLst>
          </c:dPt>
          <c:dPt>
            <c:idx val="1"/>
            <c:bubble3D val="0"/>
            <c:spPr>
              <a:solidFill>
                <a:srgbClr val="00539B"/>
              </a:solidFill>
              <a:ln>
                <a:solidFill>
                  <a:schemeClr val="bg1"/>
                </a:solidFill>
              </a:ln>
            </c:spPr>
            <c:extLst>
              <c:ext xmlns:c16="http://schemas.microsoft.com/office/drawing/2014/chart" uri="{C3380CC4-5D6E-409C-BE32-E72D297353CC}">
                <c16:uniqueId val="{00000003-5B2F-47D0-81C7-223E5CF2A4D9}"/>
              </c:ext>
            </c:extLst>
          </c:dPt>
          <c:dPt>
            <c:idx val="2"/>
            <c:bubble3D val="0"/>
            <c:spPr>
              <a:solidFill>
                <a:srgbClr val="56A0D3"/>
              </a:solidFill>
              <a:ln>
                <a:solidFill>
                  <a:schemeClr val="bg1"/>
                </a:solidFill>
              </a:ln>
            </c:spPr>
            <c:extLst>
              <c:ext xmlns:c16="http://schemas.microsoft.com/office/drawing/2014/chart" uri="{C3380CC4-5D6E-409C-BE32-E72D297353CC}">
                <c16:uniqueId val="{00000005-5B2F-47D0-81C7-223E5CF2A4D9}"/>
              </c:ext>
            </c:extLst>
          </c:dPt>
          <c:dPt>
            <c:idx val="3"/>
            <c:bubble3D val="0"/>
            <c:spPr>
              <a:solidFill>
                <a:srgbClr val="E58E1A"/>
              </a:solidFill>
              <a:ln>
                <a:solidFill>
                  <a:schemeClr val="bg1"/>
                </a:solidFill>
              </a:ln>
            </c:spPr>
            <c:extLst>
              <c:ext xmlns:c16="http://schemas.microsoft.com/office/drawing/2014/chart" uri="{C3380CC4-5D6E-409C-BE32-E72D297353CC}">
                <c16:uniqueId val="{00000007-5B2F-47D0-81C7-223E5CF2A4D9}"/>
              </c:ext>
            </c:extLst>
          </c:dPt>
          <c:dPt>
            <c:idx val="4"/>
            <c:bubble3D val="0"/>
            <c:spPr>
              <a:solidFill>
                <a:srgbClr val="754200"/>
              </a:solidFill>
              <a:ln>
                <a:solidFill>
                  <a:schemeClr val="bg1"/>
                </a:solidFill>
              </a:ln>
            </c:spPr>
            <c:extLst>
              <c:ext xmlns:c16="http://schemas.microsoft.com/office/drawing/2014/chart" uri="{C3380CC4-5D6E-409C-BE32-E72D297353CC}">
                <c16:uniqueId val="{00000009-5B2F-47D0-81C7-223E5CF2A4D9}"/>
              </c:ext>
            </c:extLst>
          </c:dPt>
          <c:dPt>
            <c:idx val="5"/>
            <c:bubble3D val="0"/>
            <c:spPr>
              <a:solidFill>
                <a:srgbClr val="BF311A"/>
              </a:solidFill>
              <a:ln>
                <a:solidFill>
                  <a:schemeClr val="bg1"/>
                </a:solidFill>
              </a:ln>
            </c:spPr>
            <c:extLst>
              <c:ext xmlns:c16="http://schemas.microsoft.com/office/drawing/2014/chart" uri="{C3380CC4-5D6E-409C-BE32-E72D297353CC}">
                <c16:uniqueId val="{0000000B-5B2F-47D0-81C7-223E5CF2A4D9}"/>
              </c:ext>
            </c:extLst>
          </c:dPt>
          <c:cat>
            <c:strRef>
              <c:f>Summary!$L$87:$L$92</c:f>
              <c:strCache>
                <c:ptCount val="6"/>
                <c:pt idx="0">
                  <c:v>Y</c:v>
                </c:pt>
                <c:pt idx="1">
                  <c:v>R</c:v>
                </c:pt>
                <c:pt idx="2">
                  <c:v>T</c:v>
                </c:pt>
                <c:pt idx="3">
                  <c:v>M</c:v>
                </c:pt>
                <c:pt idx="4">
                  <c:v>F</c:v>
                </c:pt>
                <c:pt idx="5">
                  <c:v>N</c:v>
                </c:pt>
              </c:strCache>
            </c:strRef>
          </c:cat>
          <c:val>
            <c:numRef>
              <c:f>Summary!$H$142:$H$147</c:f>
              <c:numCache>
                <c:formatCode>#,##0</c:formatCode>
                <c:ptCount val="6"/>
                <c:pt idx="0">
                  <c:v>0</c:v>
                </c:pt>
                <c:pt idx="1">
                  <c:v>0</c:v>
                </c:pt>
                <c:pt idx="2">
                  <c:v>0</c:v>
                </c:pt>
                <c:pt idx="3">
                  <c:v>0</c:v>
                </c:pt>
                <c:pt idx="4">
                  <c:v>0</c:v>
                </c:pt>
                <c:pt idx="5">
                  <c:v>170</c:v>
                </c:pt>
              </c:numCache>
            </c:numRef>
          </c:val>
          <c:extLst>
            <c:ext xmlns:c16="http://schemas.microsoft.com/office/drawing/2014/chart" uri="{C3380CC4-5D6E-409C-BE32-E72D297353CC}">
              <c16:uniqueId val="{0000000C-5B2F-47D0-81C7-223E5CF2A4D9}"/>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Summary!$H$151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9A1C-46EE-9196-6BB1DD435C12}"/>
              </c:ext>
            </c:extLst>
          </c:dPt>
          <c:dPt>
            <c:idx val="1"/>
            <c:bubble3D val="0"/>
            <c:spPr>
              <a:solidFill>
                <a:srgbClr val="00539B"/>
              </a:solidFill>
              <a:ln>
                <a:solidFill>
                  <a:schemeClr val="bg1"/>
                </a:solidFill>
              </a:ln>
            </c:spPr>
            <c:extLst>
              <c:ext xmlns:c16="http://schemas.microsoft.com/office/drawing/2014/chart" uri="{C3380CC4-5D6E-409C-BE32-E72D297353CC}">
                <c16:uniqueId val="{00000003-9A1C-46EE-9196-6BB1DD435C12}"/>
              </c:ext>
            </c:extLst>
          </c:dPt>
          <c:dPt>
            <c:idx val="2"/>
            <c:bubble3D val="0"/>
            <c:spPr>
              <a:solidFill>
                <a:srgbClr val="56A0D3"/>
              </a:solidFill>
              <a:ln>
                <a:solidFill>
                  <a:schemeClr val="bg1"/>
                </a:solidFill>
              </a:ln>
            </c:spPr>
            <c:extLst>
              <c:ext xmlns:c16="http://schemas.microsoft.com/office/drawing/2014/chart" uri="{C3380CC4-5D6E-409C-BE32-E72D297353CC}">
                <c16:uniqueId val="{00000005-9A1C-46EE-9196-6BB1DD435C12}"/>
              </c:ext>
            </c:extLst>
          </c:dPt>
          <c:dPt>
            <c:idx val="3"/>
            <c:bubble3D val="0"/>
            <c:spPr>
              <a:solidFill>
                <a:srgbClr val="E58E1A"/>
              </a:solidFill>
              <a:ln>
                <a:solidFill>
                  <a:schemeClr val="bg1"/>
                </a:solidFill>
              </a:ln>
            </c:spPr>
            <c:extLst>
              <c:ext xmlns:c16="http://schemas.microsoft.com/office/drawing/2014/chart" uri="{C3380CC4-5D6E-409C-BE32-E72D297353CC}">
                <c16:uniqueId val="{00000007-9A1C-46EE-9196-6BB1DD435C12}"/>
              </c:ext>
            </c:extLst>
          </c:dPt>
          <c:dPt>
            <c:idx val="4"/>
            <c:bubble3D val="0"/>
            <c:spPr>
              <a:solidFill>
                <a:srgbClr val="754200"/>
              </a:solidFill>
              <a:ln>
                <a:solidFill>
                  <a:schemeClr val="bg1"/>
                </a:solidFill>
              </a:ln>
            </c:spPr>
            <c:extLst>
              <c:ext xmlns:c16="http://schemas.microsoft.com/office/drawing/2014/chart" uri="{C3380CC4-5D6E-409C-BE32-E72D297353CC}">
                <c16:uniqueId val="{00000009-9A1C-46EE-9196-6BB1DD435C12}"/>
              </c:ext>
            </c:extLst>
          </c:dPt>
          <c:dPt>
            <c:idx val="5"/>
            <c:bubble3D val="0"/>
            <c:spPr>
              <a:solidFill>
                <a:srgbClr val="BF311A"/>
              </a:solidFill>
              <a:ln>
                <a:solidFill>
                  <a:schemeClr val="bg1"/>
                </a:solidFill>
              </a:ln>
            </c:spPr>
            <c:extLst>
              <c:ext xmlns:c16="http://schemas.microsoft.com/office/drawing/2014/chart" uri="{C3380CC4-5D6E-409C-BE32-E72D297353CC}">
                <c16:uniqueId val="{0000000B-9A1C-46EE-9196-6BB1DD435C12}"/>
              </c:ext>
            </c:extLst>
          </c:dPt>
          <c:cat>
            <c:strRef>
              <c:f>Summary!$L$87:$L$92</c:f>
              <c:strCache>
                <c:ptCount val="6"/>
                <c:pt idx="0">
                  <c:v>Y</c:v>
                </c:pt>
                <c:pt idx="1">
                  <c:v>R</c:v>
                </c:pt>
                <c:pt idx="2">
                  <c:v>T</c:v>
                </c:pt>
                <c:pt idx="3">
                  <c:v>M</c:v>
                </c:pt>
                <c:pt idx="4">
                  <c:v>F</c:v>
                </c:pt>
                <c:pt idx="5">
                  <c:v>N</c:v>
                </c:pt>
              </c:strCache>
            </c:strRef>
          </c:cat>
          <c:val>
            <c:numRef>
              <c:f>Summary!$H$153:$H$158</c:f>
              <c:numCache>
                <c:formatCode>#,##0</c:formatCode>
                <c:ptCount val="6"/>
                <c:pt idx="0">
                  <c:v>0</c:v>
                </c:pt>
                <c:pt idx="1">
                  <c:v>0</c:v>
                </c:pt>
                <c:pt idx="2">
                  <c:v>0</c:v>
                </c:pt>
                <c:pt idx="3">
                  <c:v>0</c:v>
                </c:pt>
                <c:pt idx="4">
                  <c:v>0</c:v>
                </c:pt>
                <c:pt idx="5">
                  <c:v>202</c:v>
                </c:pt>
              </c:numCache>
            </c:numRef>
          </c:val>
          <c:extLst>
            <c:ext xmlns:c16="http://schemas.microsoft.com/office/drawing/2014/chart" uri="{C3380CC4-5D6E-409C-BE32-E72D297353CC}">
              <c16:uniqueId val="{0000000C-9A1C-46EE-9196-6BB1DD435C12}"/>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Summary!$H$162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2B7-4873-B14D-92E31DCFD60F}"/>
              </c:ext>
            </c:extLst>
          </c:dPt>
          <c:dPt>
            <c:idx val="1"/>
            <c:bubble3D val="0"/>
            <c:spPr>
              <a:solidFill>
                <a:srgbClr val="00539B"/>
              </a:solidFill>
              <a:ln>
                <a:solidFill>
                  <a:schemeClr val="bg1"/>
                </a:solidFill>
              </a:ln>
            </c:spPr>
            <c:extLst>
              <c:ext xmlns:c16="http://schemas.microsoft.com/office/drawing/2014/chart" uri="{C3380CC4-5D6E-409C-BE32-E72D297353CC}">
                <c16:uniqueId val="{00000003-A2B7-4873-B14D-92E31DCFD60F}"/>
              </c:ext>
            </c:extLst>
          </c:dPt>
          <c:dPt>
            <c:idx val="2"/>
            <c:bubble3D val="0"/>
            <c:spPr>
              <a:solidFill>
                <a:srgbClr val="56A0D3"/>
              </a:solidFill>
              <a:ln>
                <a:solidFill>
                  <a:schemeClr val="bg1"/>
                </a:solidFill>
              </a:ln>
            </c:spPr>
            <c:extLst>
              <c:ext xmlns:c16="http://schemas.microsoft.com/office/drawing/2014/chart" uri="{C3380CC4-5D6E-409C-BE32-E72D297353CC}">
                <c16:uniqueId val="{00000005-A2B7-4873-B14D-92E31DCFD60F}"/>
              </c:ext>
            </c:extLst>
          </c:dPt>
          <c:dPt>
            <c:idx val="3"/>
            <c:bubble3D val="0"/>
            <c:spPr>
              <a:solidFill>
                <a:srgbClr val="E58E1A"/>
              </a:solidFill>
              <a:ln>
                <a:solidFill>
                  <a:schemeClr val="bg1"/>
                </a:solidFill>
              </a:ln>
            </c:spPr>
            <c:extLst>
              <c:ext xmlns:c16="http://schemas.microsoft.com/office/drawing/2014/chart" uri="{C3380CC4-5D6E-409C-BE32-E72D297353CC}">
                <c16:uniqueId val="{00000007-A2B7-4873-B14D-92E31DCFD60F}"/>
              </c:ext>
            </c:extLst>
          </c:dPt>
          <c:dPt>
            <c:idx val="4"/>
            <c:bubble3D val="0"/>
            <c:spPr>
              <a:solidFill>
                <a:srgbClr val="754200"/>
              </a:solidFill>
              <a:ln>
                <a:solidFill>
                  <a:schemeClr val="bg1"/>
                </a:solidFill>
              </a:ln>
            </c:spPr>
            <c:extLst>
              <c:ext xmlns:c16="http://schemas.microsoft.com/office/drawing/2014/chart" uri="{C3380CC4-5D6E-409C-BE32-E72D297353CC}">
                <c16:uniqueId val="{00000009-A2B7-4873-B14D-92E31DCFD60F}"/>
              </c:ext>
            </c:extLst>
          </c:dPt>
          <c:dPt>
            <c:idx val="5"/>
            <c:bubble3D val="0"/>
            <c:spPr>
              <a:solidFill>
                <a:srgbClr val="BF311A"/>
              </a:solidFill>
              <a:ln>
                <a:solidFill>
                  <a:schemeClr val="bg1"/>
                </a:solidFill>
              </a:ln>
            </c:spPr>
            <c:extLst>
              <c:ext xmlns:c16="http://schemas.microsoft.com/office/drawing/2014/chart" uri="{C3380CC4-5D6E-409C-BE32-E72D297353CC}">
                <c16:uniqueId val="{0000000B-A2B7-4873-B14D-92E31DCFD60F}"/>
              </c:ext>
            </c:extLst>
          </c:dPt>
          <c:cat>
            <c:strRef>
              <c:f>Summary!$L$87:$L$92</c:f>
              <c:strCache>
                <c:ptCount val="6"/>
                <c:pt idx="0">
                  <c:v>Y</c:v>
                </c:pt>
                <c:pt idx="1">
                  <c:v>R</c:v>
                </c:pt>
                <c:pt idx="2">
                  <c:v>T</c:v>
                </c:pt>
                <c:pt idx="3">
                  <c:v>M</c:v>
                </c:pt>
                <c:pt idx="4">
                  <c:v>F</c:v>
                </c:pt>
                <c:pt idx="5">
                  <c:v>N</c:v>
                </c:pt>
              </c:strCache>
            </c:strRef>
          </c:cat>
          <c:val>
            <c:numRef>
              <c:f>Summary!$H$164:$H$169</c:f>
              <c:numCache>
                <c:formatCode>#,##0</c:formatCode>
                <c:ptCount val="6"/>
                <c:pt idx="0">
                  <c:v>0</c:v>
                </c:pt>
                <c:pt idx="1">
                  <c:v>0</c:v>
                </c:pt>
                <c:pt idx="2">
                  <c:v>0</c:v>
                </c:pt>
                <c:pt idx="3">
                  <c:v>0</c:v>
                </c:pt>
                <c:pt idx="4">
                  <c:v>0</c:v>
                </c:pt>
                <c:pt idx="5">
                  <c:v>150</c:v>
                </c:pt>
              </c:numCache>
            </c:numRef>
          </c:val>
          <c:extLst>
            <c:ext xmlns:c16="http://schemas.microsoft.com/office/drawing/2014/chart" uri="{C3380CC4-5D6E-409C-BE32-E72D297353CC}">
              <c16:uniqueId val="{0000000C-A2B7-4873-B14D-92E31DCFD60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Summary!$H$173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F16F-430C-A088-8629382F0847}"/>
              </c:ext>
            </c:extLst>
          </c:dPt>
          <c:dPt>
            <c:idx val="1"/>
            <c:bubble3D val="0"/>
            <c:spPr>
              <a:solidFill>
                <a:srgbClr val="00539B"/>
              </a:solidFill>
              <a:ln>
                <a:solidFill>
                  <a:schemeClr val="bg1"/>
                </a:solidFill>
              </a:ln>
            </c:spPr>
            <c:extLst>
              <c:ext xmlns:c16="http://schemas.microsoft.com/office/drawing/2014/chart" uri="{C3380CC4-5D6E-409C-BE32-E72D297353CC}">
                <c16:uniqueId val="{00000003-F16F-430C-A088-8629382F0847}"/>
              </c:ext>
            </c:extLst>
          </c:dPt>
          <c:dPt>
            <c:idx val="2"/>
            <c:bubble3D val="0"/>
            <c:spPr>
              <a:solidFill>
                <a:srgbClr val="56A0D3"/>
              </a:solidFill>
              <a:ln>
                <a:solidFill>
                  <a:schemeClr val="bg1"/>
                </a:solidFill>
              </a:ln>
            </c:spPr>
            <c:extLst>
              <c:ext xmlns:c16="http://schemas.microsoft.com/office/drawing/2014/chart" uri="{C3380CC4-5D6E-409C-BE32-E72D297353CC}">
                <c16:uniqueId val="{00000005-F16F-430C-A088-8629382F0847}"/>
              </c:ext>
            </c:extLst>
          </c:dPt>
          <c:dPt>
            <c:idx val="3"/>
            <c:bubble3D val="0"/>
            <c:spPr>
              <a:solidFill>
                <a:srgbClr val="E58E1A"/>
              </a:solidFill>
              <a:ln>
                <a:solidFill>
                  <a:schemeClr val="bg1"/>
                </a:solidFill>
              </a:ln>
            </c:spPr>
            <c:extLst>
              <c:ext xmlns:c16="http://schemas.microsoft.com/office/drawing/2014/chart" uri="{C3380CC4-5D6E-409C-BE32-E72D297353CC}">
                <c16:uniqueId val="{00000007-F16F-430C-A088-8629382F0847}"/>
              </c:ext>
            </c:extLst>
          </c:dPt>
          <c:dPt>
            <c:idx val="4"/>
            <c:bubble3D val="0"/>
            <c:spPr>
              <a:solidFill>
                <a:srgbClr val="754200"/>
              </a:solidFill>
              <a:ln>
                <a:solidFill>
                  <a:schemeClr val="bg1"/>
                </a:solidFill>
              </a:ln>
            </c:spPr>
            <c:extLst>
              <c:ext xmlns:c16="http://schemas.microsoft.com/office/drawing/2014/chart" uri="{C3380CC4-5D6E-409C-BE32-E72D297353CC}">
                <c16:uniqueId val="{00000009-F16F-430C-A088-8629382F0847}"/>
              </c:ext>
            </c:extLst>
          </c:dPt>
          <c:dPt>
            <c:idx val="5"/>
            <c:bubble3D val="0"/>
            <c:spPr>
              <a:solidFill>
                <a:srgbClr val="BF311A"/>
              </a:solidFill>
              <a:ln>
                <a:solidFill>
                  <a:schemeClr val="bg1"/>
                </a:solidFill>
              </a:ln>
            </c:spPr>
            <c:extLst>
              <c:ext xmlns:c16="http://schemas.microsoft.com/office/drawing/2014/chart" uri="{C3380CC4-5D6E-409C-BE32-E72D297353CC}">
                <c16:uniqueId val="{0000000B-F16F-430C-A088-8629382F0847}"/>
              </c:ext>
            </c:extLst>
          </c:dPt>
          <c:cat>
            <c:strRef>
              <c:f>Summary!$L$87:$L$92</c:f>
              <c:strCache>
                <c:ptCount val="6"/>
                <c:pt idx="0">
                  <c:v>Y</c:v>
                </c:pt>
                <c:pt idx="1">
                  <c:v>R</c:v>
                </c:pt>
                <c:pt idx="2">
                  <c:v>T</c:v>
                </c:pt>
                <c:pt idx="3">
                  <c:v>M</c:v>
                </c:pt>
                <c:pt idx="4">
                  <c:v>F</c:v>
                </c:pt>
                <c:pt idx="5">
                  <c:v>N</c:v>
                </c:pt>
              </c:strCache>
            </c:strRef>
          </c:cat>
          <c:val>
            <c:numRef>
              <c:f>Summary!$H$175:$H$180</c:f>
              <c:numCache>
                <c:formatCode>#,##0</c:formatCode>
                <c:ptCount val="6"/>
                <c:pt idx="0">
                  <c:v>0</c:v>
                </c:pt>
                <c:pt idx="1">
                  <c:v>0</c:v>
                </c:pt>
                <c:pt idx="2">
                  <c:v>0</c:v>
                </c:pt>
                <c:pt idx="3">
                  <c:v>0</c:v>
                </c:pt>
                <c:pt idx="4">
                  <c:v>0</c:v>
                </c:pt>
                <c:pt idx="5">
                  <c:v>369</c:v>
                </c:pt>
              </c:numCache>
            </c:numRef>
          </c:val>
          <c:extLst>
            <c:ext xmlns:c16="http://schemas.microsoft.com/office/drawing/2014/chart" uri="{C3380CC4-5D6E-409C-BE32-E72D297353CC}">
              <c16:uniqueId val="{0000000C-F16F-430C-A088-8629382F084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203200</xdr:colOff>
          <xdr:row>113</xdr:row>
          <xdr:rowOff>114300</xdr:rowOff>
        </xdr:from>
        <xdr:to>
          <xdr:col>8</xdr:col>
          <xdr:colOff>1136650</xdr:colOff>
          <xdr:row>114</xdr:row>
          <xdr:rowOff>228600</xdr:rowOff>
        </xdr:to>
        <xdr:sp macro="" textlink="">
          <xdr:nvSpPr>
            <xdr:cNvPr id="54275" name="Button 3" descr="Protect All Sheets and Workbook" hidden="1">
              <a:extLst>
                <a:ext uri="{63B3BB69-23CF-44E3-9099-C40C66FF867C}">
                  <a14:compatExt spid="_x0000_s54275"/>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400" b="1" i="0" u="none" strike="noStrike" baseline="0">
                  <a:solidFill>
                    <a:srgbClr val="000000"/>
                  </a:solidFill>
                  <a:latin typeface="Calibri"/>
                </a:rPr>
                <a:t>Protect All Sheets and Workbook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260350</xdr:colOff>
          <xdr:row>46</xdr:row>
          <xdr:rowOff>184150</xdr:rowOff>
        </xdr:from>
        <xdr:to>
          <xdr:col>10</xdr:col>
          <xdr:colOff>3860800</xdr:colOff>
          <xdr:row>49</xdr:row>
          <xdr:rowOff>107950</xdr:rowOff>
        </xdr:to>
        <xdr:sp macro="" textlink="">
          <xdr:nvSpPr>
            <xdr:cNvPr id="54276" name="Button 4" hidden="1">
              <a:extLst>
                <a:ext uri="{63B3BB69-23CF-44E3-9099-C40C66FF867C}">
                  <a14:compatExt spid="_x0000_s54276"/>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en-US" sz="1800" b="1" i="0" u="none" strike="noStrike" baseline="0">
                  <a:solidFill>
                    <a:srgbClr val="000000"/>
                  </a:solidFill>
                  <a:latin typeface="Calibri"/>
                </a:rPr>
                <a:t>Rename and Hide Worksheet Tabs</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114300</xdr:rowOff>
        </xdr:from>
        <xdr:to>
          <xdr:col>28</xdr:col>
          <xdr:colOff>450850</xdr:colOff>
          <xdr:row>17</xdr:row>
          <xdr:rowOff>184150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95250</xdr:rowOff>
        </xdr:from>
        <xdr:to>
          <xdr:col>28</xdr:col>
          <xdr:colOff>450850</xdr:colOff>
          <xdr:row>17</xdr:row>
          <xdr:rowOff>165100</xdr:rowOff>
        </xdr:to>
        <xdr:sp macro="" textlink="">
          <xdr:nvSpPr>
            <xdr:cNvPr id="11265" name="Button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190500</xdr:colOff>
          <xdr:row>12</xdr:row>
          <xdr:rowOff>69850</xdr:rowOff>
        </xdr:from>
        <xdr:to>
          <xdr:col>28</xdr:col>
          <xdr:colOff>457200</xdr:colOff>
          <xdr:row>17</xdr:row>
          <xdr:rowOff>133350</xdr:rowOff>
        </xdr:to>
        <xdr:sp macro="" textlink="">
          <xdr:nvSpPr>
            <xdr:cNvPr id="12289" name="Button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165100</xdr:colOff>
          <xdr:row>13</xdr:row>
          <xdr:rowOff>50800</xdr:rowOff>
        </xdr:from>
        <xdr:to>
          <xdr:col>28</xdr:col>
          <xdr:colOff>431800</xdr:colOff>
          <xdr:row>18</xdr:row>
          <xdr:rowOff>114300</xdr:rowOff>
        </xdr:to>
        <xdr:sp macro="" textlink="">
          <xdr:nvSpPr>
            <xdr:cNvPr id="13314" name="Button 2"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88900</xdr:rowOff>
        </xdr:from>
        <xdr:to>
          <xdr:col>28</xdr:col>
          <xdr:colOff>450850</xdr:colOff>
          <xdr:row>17</xdr:row>
          <xdr:rowOff>152400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203200</xdr:colOff>
          <xdr:row>12</xdr:row>
          <xdr:rowOff>114300</xdr:rowOff>
        </xdr:from>
        <xdr:to>
          <xdr:col>28</xdr:col>
          <xdr:colOff>469900</xdr:colOff>
          <xdr:row>17</xdr:row>
          <xdr:rowOff>184150</xdr:rowOff>
        </xdr:to>
        <xdr:sp macro="" textlink="">
          <xdr:nvSpPr>
            <xdr:cNvPr id="15361" name="Button 1" hidden="1">
              <a:extLst>
                <a:ext uri="{63B3BB69-23CF-44E3-9099-C40C66FF867C}">
                  <a14:compatExt spid="_x0000_s15361"/>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190500</xdr:colOff>
          <xdr:row>12</xdr:row>
          <xdr:rowOff>127000</xdr:rowOff>
        </xdr:from>
        <xdr:to>
          <xdr:col>28</xdr:col>
          <xdr:colOff>469900</xdr:colOff>
          <xdr:row>18</xdr:row>
          <xdr:rowOff>0</xdr:rowOff>
        </xdr:to>
        <xdr:sp macro="" textlink="">
          <xdr:nvSpPr>
            <xdr:cNvPr id="16385" name="Button 1" hidden="1">
              <a:extLst>
                <a:ext uri="{63B3BB69-23CF-44E3-9099-C40C66FF867C}">
                  <a14:compatExt spid="_x0000_s16385"/>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190500</xdr:colOff>
          <xdr:row>12</xdr:row>
          <xdr:rowOff>127000</xdr:rowOff>
        </xdr:from>
        <xdr:to>
          <xdr:col>28</xdr:col>
          <xdr:colOff>469900</xdr:colOff>
          <xdr:row>18</xdr:row>
          <xdr:rowOff>0</xdr:rowOff>
        </xdr:to>
        <xdr:sp macro="" textlink="">
          <xdr:nvSpPr>
            <xdr:cNvPr id="17409" name="Button 1" hidden="1">
              <a:extLst>
                <a:ext uri="{63B3BB69-23CF-44E3-9099-C40C66FF867C}">
                  <a14:compatExt spid="_x0000_s17409"/>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171450</xdr:colOff>
          <xdr:row>12</xdr:row>
          <xdr:rowOff>127000</xdr:rowOff>
        </xdr:from>
        <xdr:to>
          <xdr:col>28</xdr:col>
          <xdr:colOff>438150</xdr:colOff>
          <xdr:row>18</xdr:row>
          <xdr:rowOff>0</xdr:rowOff>
        </xdr:to>
        <xdr:sp macro="" textlink="">
          <xdr:nvSpPr>
            <xdr:cNvPr id="18433" name="Button 1" hidden="1">
              <a:extLst>
                <a:ext uri="{63B3BB69-23CF-44E3-9099-C40C66FF867C}">
                  <a14:compatExt spid="_x0000_s18433"/>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47625</xdr:colOff>
      <xdr:row>85</xdr:row>
      <xdr:rowOff>152400</xdr:rowOff>
    </xdr:from>
    <xdr:to>
      <xdr:col>10</xdr:col>
      <xdr:colOff>19050</xdr:colOff>
      <xdr:row>92</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96</xdr:row>
      <xdr:rowOff>161925</xdr:rowOff>
    </xdr:from>
    <xdr:to>
      <xdr:col>10</xdr:col>
      <xdr:colOff>9525</xdr:colOff>
      <xdr:row>103</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xdr:colOff>
      <xdr:row>107</xdr:row>
      <xdr:rowOff>171450</xdr:rowOff>
    </xdr:from>
    <xdr:to>
      <xdr:col>10</xdr:col>
      <xdr:colOff>9525</xdr:colOff>
      <xdr:row>114</xdr:row>
      <xdr:rowOff>57150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123825</xdr:colOff>
      <xdr:row>118</xdr:row>
      <xdr:rowOff>152400</xdr:rowOff>
    </xdr:from>
    <xdr:to>
      <xdr:col>9</xdr:col>
      <xdr:colOff>1743075</xdr:colOff>
      <xdr:row>125</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57150</xdr:colOff>
      <xdr:row>129</xdr:row>
      <xdr:rowOff>171450</xdr:rowOff>
    </xdr:from>
    <xdr:to>
      <xdr:col>10</xdr:col>
      <xdr:colOff>28575</xdr:colOff>
      <xdr:row>136</xdr:row>
      <xdr:rowOff>57150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57150</xdr:colOff>
      <xdr:row>140</xdr:row>
      <xdr:rowOff>161925</xdr:rowOff>
    </xdr:from>
    <xdr:to>
      <xdr:col>10</xdr:col>
      <xdr:colOff>28575</xdr:colOff>
      <xdr:row>147</xdr:row>
      <xdr:rowOff>47625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28575</xdr:colOff>
      <xdr:row>151</xdr:row>
      <xdr:rowOff>142875</xdr:rowOff>
    </xdr:from>
    <xdr:to>
      <xdr:col>10</xdr:col>
      <xdr:colOff>0</xdr:colOff>
      <xdr:row>158</xdr:row>
      <xdr:rowOff>28575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152400</xdr:colOff>
      <xdr:row>162</xdr:row>
      <xdr:rowOff>180975</xdr:rowOff>
    </xdr:from>
    <xdr:to>
      <xdr:col>9</xdr:col>
      <xdr:colOff>1771650</xdr:colOff>
      <xdr:row>169</xdr:row>
      <xdr:rowOff>66675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66675</xdr:colOff>
      <xdr:row>173</xdr:row>
      <xdr:rowOff>161925</xdr:rowOff>
    </xdr:from>
    <xdr:to>
      <xdr:col>10</xdr:col>
      <xdr:colOff>38100</xdr:colOff>
      <xdr:row>180</xdr:row>
      <xdr:rowOff>47625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47625</xdr:colOff>
      <xdr:row>184</xdr:row>
      <xdr:rowOff>180975</xdr:rowOff>
    </xdr:from>
    <xdr:to>
      <xdr:col>10</xdr:col>
      <xdr:colOff>19050</xdr:colOff>
      <xdr:row>191</xdr:row>
      <xdr:rowOff>66675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57150</xdr:colOff>
      <xdr:row>195</xdr:row>
      <xdr:rowOff>171450</xdr:rowOff>
    </xdr:from>
    <xdr:to>
      <xdr:col>10</xdr:col>
      <xdr:colOff>28575</xdr:colOff>
      <xdr:row>202</xdr:row>
      <xdr:rowOff>57150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47625</xdr:colOff>
      <xdr:row>206</xdr:row>
      <xdr:rowOff>171450</xdr:rowOff>
    </xdr:from>
    <xdr:to>
      <xdr:col>10</xdr:col>
      <xdr:colOff>19050</xdr:colOff>
      <xdr:row>213</xdr:row>
      <xdr:rowOff>57150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66675</xdr:colOff>
      <xdr:row>217</xdr:row>
      <xdr:rowOff>142875</xdr:rowOff>
    </xdr:from>
    <xdr:to>
      <xdr:col>10</xdr:col>
      <xdr:colOff>38100</xdr:colOff>
      <xdr:row>224</xdr:row>
      <xdr:rowOff>28575</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57150</xdr:colOff>
      <xdr:row>228</xdr:row>
      <xdr:rowOff>171450</xdr:rowOff>
    </xdr:from>
    <xdr:to>
      <xdr:col>10</xdr:col>
      <xdr:colOff>28575</xdr:colOff>
      <xdr:row>235</xdr:row>
      <xdr:rowOff>57150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57150</xdr:colOff>
      <xdr:row>239</xdr:row>
      <xdr:rowOff>171450</xdr:rowOff>
    </xdr:from>
    <xdr:to>
      <xdr:col>10</xdr:col>
      <xdr:colOff>28575</xdr:colOff>
      <xdr:row>246</xdr:row>
      <xdr:rowOff>57150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57150</xdr:colOff>
      <xdr:row>250</xdr:row>
      <xdr:rowOff>171450</xdr:rowOff>
    </xdr:from>
    <xdr:to>
      <xdr:col>10</xdr:col>
      <xdr:colOff>28575</xdr:colOff>
      <xdr:row>257</xdr:row>
      <xdr:rowOff>57150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57150</xdr:colOff>
      <xdr:row>261</xdr:row>
      <xdr:rowOff>142875</xdr:rowOff>
    </xdr:from>
    <xdr:to>
      <xdr:col>10</xdr:col>
      <xdr:colOff>28575</xdr:colOff>
      <xdr:row>268</xdr:row>
      <xdr:rowOff>28575</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57150</xdr:colOff>
      <xdr:row>272</xdr:row>
      <xdr:rowOff>152400</xdr:rowOff>
    </xdr:from>
    <xdr:to>
      <xdr:col>10</xdr:col>
      <xdr:colOff>28575</xdr:colOff>
      <xdr:row>279</xdr:row>
      <xdr:rowOff>38100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57150</xdr:colOff>
      <xdr:row>283</xdr:row>
      <xdr:rowOff>152400</xdr:rowOff>
    </xdr:from>
    <xdr:to>
      <xdr:col>10</xdr:col>
      <xdr:colOff>28575</xdr:colOff>
      <xdr:row>290</xdr:row>
      <xdr:rowOff>38100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66675</xdr:colOff>
      <xdr:row>294</xdr:row>
      <xdr:rowOff>161925</xdr:rowOff>
    </xdr:from>
    <xdr:to>
      <xdr:col>10</xdr:col>
      <xdr:colOff>38100</xdr:colOff>
      <xdr:row>301</xdr:row>
      <xdr:rowOff>47625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66675</xdr:colOff>
      <xdr:row>305</xdr:row>
      <xdr:rowOff>161925</xdr:rowOff>
    </xdr:from>
    <xdr:to>
      <xdr:col>10</xdr:col>
      <xdr:colOff>38100</xdr:colOff>
      <xdr:row>312</xdr:row>
      <xdr:rowOff>47625</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76200</xdr:colOff>
      <xdr:row>316</xdr:row>
      <xdr:rowOff>152400</xdr:rowOff>
    </xdr:from>
    <xdr:to>
      <xdr:col>10</xdr:col>
      <xdr:colOff>47625</xdr:colOff>
      <xdr:row>323</xdr:row>
      <xdr:rowOff>38100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57150</xdr:colOff>
      <xdr:row>327</xdr:row>
      <xdr:rowOff>142875</xdr:rowOff>
    </xdr:from>
    <xdr:to>
      <xdr:col>10</xdr:col>
      <xdr:colOff>28575</xdr:colOff>
      <xdr:row>334</xdr:row>
      <xdr:rowOff>28575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57150</xdr:colOff>
      <xdr:row>338</xdr:row>
      <xdr:rowOff>171450</xdr:rowOff>
    </xdr:from>
    <xdr:to>
      <xdr:col>10</xdr:col>
      <xdr:colOff>28575</xdr:colOff>
      <xdr:row>345</xdr:row>
      <xdr:rowOff>57150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38100</xdr:colOff>
      <xdr:row>349</xdr:row>
      <xdr:rowOff>152400</xdr:rowOff>
    </xdr:from>
    <xdr:to>
      <xdr:col>10</xdr:col>
      <xdr:colOff>9525</xdr:colOff>
      <xdr:row>356</xdr:row>
      <xdr:rowOff>38100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38100</xdr:colOff>
      <xdr:row>360</xdr:row>
      <xdr:rowOff>152400</xdr:rowOff>
    </xdr:from>
    <xdr:to>
      <xdr:col>10</xdr:col>
      <xdr:colOff>9525</xdr:colOff>
      <xdr:row>367</xdr:row>
      <xdr:rowOff>38100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38100</xdr:colOff>
      <xdr:row>371</xdr:row>
      <xdr:rowOff>152400</xdr:rowOff>
    </xdr:from>
    <xdr:to>
      <xdr:col>10</xdr:col>
      <xdr:colOff>9525</xdr:colOff>
      <xdr:row>378</xdr:row>
      <xdr:rowOff>38100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47625</xdr:colOff>
      <xdr:row>382</xdr:row>
      <xdr:rowOff>152400</xdr:rowOff>
    </xdr:from>
    <xdr:to>
      <xdr:col>10</xdr:col>
      <xdr:colOff>19050</xdr:colOff>
      <xdr:row>389</xdr:row>
      <xdr:rowOff>38100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28575</xdr:colOff>
      <xdr:row>393</xdr:row>
      <xdr:rowOff>152400</xdr:rowOff>
    </xdr:from>
    <xdr:to>
      <xdr:col>10</xdr:col>
      <xdr:colOff>0</xdr:colOff>
      <xdr:row>400</xdr:row>
      <xdr:rowOff>38100</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47625</xdr:colOff>
      <xdr:row>404</xdr:row>
      <xdr:rowOff>171450</xdr:rowOff>
    </xdr:from>
    <xdr:to>
      <xdr:col>10</xdr:col>
      <xdr:colOff>19050</xdr:colOff>
      <xdr:row>411</xdr:row>
      <xdr:rowOff>57150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47625</xdr:colOff>
      <xdr:row>415</xdr:row>
      <xdr:rowOff>152400</xdr:rowOff>
    </xdr:from>
    <xdr:to>
      <xdr:col>10</xdr:col>
      <xdr:colOff>19050</xdr:colOff>
      <xdr:row>422</xdr:row>
      <xdr:rowOff>38100</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47625</xdr:colOff>
      <xdr:row>426</xdr:row>
      <xdr:rowOff>142875</xdr:rowOff>
    </xdr:from>
    <xdr:to>
      <xdr:col>10</xdr:col>
      <xdr:colOff>19050</xdr:colOff>
      <xdr:row>433</xdr:row>
      <xdr:rowOff>28575</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57150</xdr:colOff>
      <xdr:row>437</xdr:row>
      <xdr:rowOff>142875</xdr:rowOff>
    </xdr:from>
    <xdr:to>
      <xdr:col>10</xdr:col>
      <xdr:colOff>28575</xdr:colOff>
      <xdr:row>444</xdr:row>
      <xdr:rowOff>28575</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57150</xdr:colOff>
      <xdr:row>448</xdr:row>
      <xdr:rowOff>152400</xdr:rowOff>
    </xdr:from>
    <xdr:to>
      <xdr:col>10</xdr:col>
      <xdr:colOff>28575</xdr:colOff>
      <xdr:row>455</xdr:row>
      <xdr:rowOff>38100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47625</xdr:colOff>
      <xdr:row>459</xdr:row>
      <xdr:rowOff>171450</xdr:rowOff>
    </xdr:from>
    <xdr:to>
      <xdr:col>10</xdr:col>
      <xdr:colOff>19050</xdr:colOff>
      <xdr:row>466</xdr:row>
      <xdr:rowOff>57150</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47625</xdr:colOff>
      <xdr:row>470</xdr:row>
      <xdr:rowOff>152400</xdr:rowOff>
    </xdr:from>
    <xdr:to>
      <xdr:col>10</xdr:col>
      <xdr:colOff>19050</xdr:colOff>
      <xdr:row>477</xdr:row>
      <xdr:rowOff>38100</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57150</xdr:colOff>
      <xdr:row>481</xdr:row>
      <xdr:rowOff>161925</xdr:rowOff>
    </xdr:from>
    <xdr:to>
      <xdr:col>10</xdr:col>
      <xdr:colOff>28575</xdr:colOff>
      <xdr:row>488</xdr:row>
      <xdr:rowOff>47625</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57150</xdr:colOff>
      <xdr:row>492</xdr:row>
      <xdr:rowOff>142875</xdr:rowOff>
    </xdr:from>
    <xdr:to>
      <xdr:col>10</xdr:col>
      <xdr:colOff>28575</xdr:colOff>
      <xdr:row>499</xdr:row>
      <xdr:rowOff>28575</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47625</xdr:colOff>
      <xdr:row>503</xdr:row>
      <xdr:rowOff>142875</xdr:rowOff>
    </xdr:from>
    <xdr:to>
      <xdr:col>10</xdr:col>
      <xdr:colOff>19050</xdr:colOff>
      <xdr:row>510</xdr:row>
      <xdr:rowOff>28575</xdr:rowOff>
    </xdr:to>
    <xdr:graphicFrame macro="">
      <xdr:nvGraphicFramePr>
        <xdr:cNvPr id="4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47625</xdr:colOff>
      <xdr:row>514</xdr:row>
      <xdr:rowOff>171450</xdr:rowOff>
    </xdr:from>
    <xdr:to>
      <xdr:col>10</xdr:col>
      <xdr:colOff>19050</xdr:colOff>
      <xdr:row>521</xdr:row>
      <xdr:rowOff>57150</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57150</xdr:colOff>
      <xdr:row>525</xdr:row>
      <xdr:rowOff>171450</xdr:rowOff>
    </xdr:from>
    <xdr:to>
      <xdr:col>10</xdr:col>
      <xdr:colOff>28575</xdr:colOff>
      <xdr:row>532</xdr:row>
      <xdr:rowOff>57150</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19050</xdr:colOff>
      <xdr:row>536</xdr:row>
      <xdr:rowOff>142875</xdr:rowOff>
    </xdr:from>
    <xdr:to>
      <xdr:col>9</xdr:col>
      <xdr:colOff>1638300</xdr:colOff>
      <xdr:row>543</xdr:row>
      <xdr:rowOff>28575</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38100</xdr:colOff>
      <xdr:row>547</xdr:row>
      <xdr:rowOff>161925</xdr:rowOff>
    </xdr:from>
    <xdr:to>
      <xdr:col>10</xdr:col>
      <xdr:colOff>9525</xdr:colOff>
      <xdr:row>554</xdr:row>
      <xdr:rowOff>47625</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19050</xdr:colOff>
      <xdr:row>558</xdr:row>
      <xdr:rowOff>171450</xdr:rowOff>
    </xdr:from>
    <xdr:to>
      <xdr:col>9</xdr:col>
      <xdr:colOff>1638300</xdr:colOff>
      <xdr:row>565</xdr:row>
      <xdr:rowOff>57150</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19050</xdr:colOff>
      <xdr:row>569</xdr:row>
      <xdr:rowOff>152400</xdr:rowOff>
    </xdr:from>
    <xdr:to>
      <xdr:col>9</xdr:col>
      <xdr:colOff>1638300</xdr:colOff>
      <xdr:row>576</xdr:row>
      <xdr:rowOff>38100</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28575</xdr:colOff>
      <xdr:row>580</xdr:row>
      <xdr:rowOff>171450</xdr:rowOff>
    </xdr:from>
    <xdr:to>
      <xdr:col>10</xdr:col>
      <xdr:colOff>0</xdr:colOff>
      <xdr:row>587</xdr:row>
      <xdr:rowOff>57150</xdr:rowOff>
    </xdr:to>
    <xdr:graphicFrame macro="">
      <xdr:nvGraphicFramePr>
        <xdr:cNvPr id="4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38100</xdr:colOff>
      <xdr:row>591</xdr:row>
      <xdr:rowOff>142875</xdr:rowOff>
    </xdr:from>
    <xdr:to>
      <xdr:col>10</xdr:col>
      <xdr:colOff>9525</xdr:colOff>
      <xdr:row>598</xdr:row>
      <xdr:rowOff>28575</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9</xdr:col>
      <xdr:colOff>47625</xdr:colOff>
      <xdr:row>602</xdr:row>
      <xdr:rowOff>161925</xdr:rowOff>
    </xdr:from>
    <xdr:to>
      <xdr:col>10</xdr:col>
      <xdr:colOff>19050</xdr:colOff>
      <xdr:row>609</xdr:row>
      <xdr:rowOff>47625</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66675</xdr:colOff>
      <xdr:row>613</xdr:row>
      <xdr:rowOff>142875</xdr:rowOff>
    </xdr:from>
    <xdr:to>
      <xdr:col>10</xdr:col>
      <xdr:colOff>38100</xdr:colOff>
      <xdr:row>620</xdr:row>
      <xdr:rowOff>28575</xdr:rowOff>
    </xdr:to>
    <xdr:graphicFrame macro="">
      <xdr:nvGraphicFramePr>
        <xdr:cNvPr id="5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9</xdr:col>
      <xdr:colOff>47625</xdr:colOff>
      <xdr:row>624</xdr:row>
      <xdr:rowOff>171450</xdr:rowOff>
    </xdr:from>
    <xdr:to>
      <xdr:col>10</xdr:col>
      <xdr:colOff>19050</xdr:colOff>
      <xdr:row>631</xdr:row>
      <xdr:rowOff>57150</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9</xdr:col>
      <xdr:colOff>76200</xdr:colOff>
      <xdr:row>635</xdr:row>
      <xdr:rowOff>152400</xdr:rowOff>
    </xdr:from>
    <xdr:to>
      <xdr:col>10</xdr:col>
      <xdr:colOff>47625</xdr:colOff>
      <xdr:row>642</xdr:row>
      <xdr:rowOff>38100</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114300</xdr:colOff>
          <xdr:row>12</xdr:row>
          <xdr:rowOff>127000</xdr:rowOff>
        </xdr:from>
        <xdr:to>
          <xdr:col>28</xdr:col>
          <xdr:colOff>476250</xdr:colOff>
          <xdr:row>19</xdr:row>
          <xdr:rowOff>146050</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203200</xdr:colOff>
          <xdr:row>12</xdr:row>
          <xdr:rowOff>88900</xdr:rowOff>
        </xdr:from>
        <xdr:to>
          <xdr:col>28</xdr:col>
          <xdr:colOff>469900</xdr:colOff>
          <xdr:row>17</xdr:row>
          <xdr:rowOff>152400</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88900</xdr:rowOff>
        </xdr:from>
        <xdr:to>
          <xdr:col>28</xdr:col>
          <xdr:colOff>450850</xdr:colOff>
          <xdr:row>17</xdr:row>
          <xdr:rowOff>152400</xdr:rowOff>
        </xdr:to>
        <xdr:sp macro="" textlink="">
          <xdr:nvSpPr>
            <xdr:cNvPr id="5122" name="Button 2" hidden="1">
              <a:extLst>
                <a:ext uri="{63B3BB69-23CF-44E3-9099-C40C66FF867C}">
                  <a14:compatExt spid="_x0000_s5122"/>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76200</xdr:rowOff>
        </xdr:from>
        <xdr:to>
          <xdr:col>28</xdr:col>
          <xdr:colOff>450850</xdr:colOff>
          <xdr:row>17</xdr:row>
          <xdr:rowOff>146050</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152400</xdr:colOff>
          <xdr:row>12</xdr:row>
          <xdr:rowOff>95250</xdr:rowOff>
        </xdr:from>
        <xdr:to>
          <xdr:col>28</xdr:col>
          <xdr:colOff>419100</xdr:colOff>
          <xdr:row>17</xdr:row>
          <xdr:rowOff>165100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228600</xdr:colOff>
          <xdr:row>12</xdr:row>
          <xdr:rowOff>95250</xdr:rowOff>
        </xdr:from>
        <xdr:to>
          <xdr:col>28</xdr:col>
          <xdr:colOff>495300</xdr:colOff>
          <xdr:row>17</xdr:row>
          <xdr:rowOff>165100</xdr:rowOff>
        </xdr:to>
        <xdr:sp macro="" textlink="">
          <xdr:nvSpPr>
            <xdr:cNvPr id="8193" name="Button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171450</xdr:colOff>
          <xdr:row>12</xdr:row>
          <xdr:rowOff>107950</xdr:rowOff>
        </xdr:from>
        <xdr:to>
          <xdr:col>28</xdr:col>
          <xdr:colOff>450850</xdr:colOff>
          <xdr:row>17</xdr:row>
          <xdr:rowOff>171450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rPr>
                <a:t>Format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Plante Moran">
      <a:dk1>
        <a:sysClr val="windowText" lastClr="000000"/>
      </a:dk1>
      <a:lt1>
        <a:sysClr val="window" lastClr="FFFFFF"/>
      </a:lt1>
      <a:dk2>
        <a:srgbClr val="00539B"/>
      </a:dk2>
      <a:lt2>
        <a:srgbClr val="F2F2F2"/>
      </a:lt2>
      <a:accent1>
        <a:srgbClr val="56A0D3"/>
      </a:accent1>
      <a:accent2>
        <a:srgbClr val="BF311A"/>
      </a:accent2>
      <a:accent3>
        <a:srgbClr val="949B50"/>
      </a:accent3>
      <a:accent4>
        <a:srgbClr val="754200"/>
      </a:accent4>
      <a:accent5>
        <a:srgbClr val="807F83"/>
      </a:accent5>
      <a:accent6>
        <a:srgbClr val="E58E1A"/>
      </a:accent6>
      <a:hlink>
        <a:srgbClr val="00539B"/>
      </a:hlink>
      <a:folHlink>
        <a:srgbClr val="00539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539B"/>
  </sheetPr>
  <dimension ref="A1:AA283"/>
  <sheetViews>
    <sheetView showGridLines="0" topLeftCell="A97" zoomScaleNormal="100" workbookViewId="0">
      <selection activeCell="E115" sqref="E115"/>
    </sheetView>
  </sheetViews>
  <sheetFormatPr defaultColWidth="0" defaultRowHeight="0" customHeight="1" zeroHeight="1" x14ac:dyDescent="0.35"/>
  <cols>
    <col min="1" max="1" width="3.7265625" style="91" customWidth="1"/>
    <col min="2" max="2" width="4.7265625" style="91" customWidth="1"/>
    <col min="3" max="3" width="15.7265625" style="91" customWidth="1"/>
    <col min="4" max="4" width="3.7265625" style="91" customWidth="1"/>
    <col min="5" max="5" width="33.7265625" style="91" customWidth="1"/>
    <col min="6" max="6" width="7.7265625" style="91" customWidth="1"/>
    <col min="7" max="7" width="10.7265625" style="91" customWidth="1"/>
    <col min="8" max="8" width="3.7265625" style="91" customWidth="1"/>
    <col min="9" max="9" width="20.7265625" style="91" customWidth="1"/>
    <col min="10" max="10" width="3.7265625" style="91" customWidth="1"/>
    <col min="11" max="11" width="60.7265625" style="91" customWidth="1"/>
    <col min="12" max="12" width="1.7265625" style="91" customWidth="1"/>
    <col min="13" max="13" width="3.7265625" style="91" customWidth="1"/>
    <col min="14" max="14" width="20.7265625" style="91" customWidth="1"/>
    <col min="15" max="15" width="3.7265625" style="91" customWidth="1"/>
    <col min="16" max="16" width="42.54296875" style="91" hidden="1" customWidth="1"/>
    <col min="17" max="16384" width="10.7265625" style="91" hidden="1"/>
  </cols>
  <sheetData>
    <row r="1" spans="2:27" ht="20.149999999999999" customHeight="1" thickBot="1" x14ac:dyDescent="0.4">
      <c r="AA1" s="91" t="s">
        <v>143</v>
      </c>
    </row>
    <row r="2" spans="2:27" ht="20.149999999999999" customHeight="1" thickTop="1" thickBot="1" x14ac:dyDescent="0.4">
      <c r="B2" s="117">
        <v>0</v>
      </c>
      <c r="C2" s="388" t="s">
        <v>161</v>
      </c>
      <c r="D2" s="388"/>
      <c r="E2" s="388"/>
      <c r="F2" s="388"/>
      <c r="G2" s="388"/>
      <c r="H2" s="388"/>
      <c r="I2" s="388"/>
      <c r="J2" s="388"/>
      <c r="K2" s="388"/>
      <c r="L2" s="388"/>
      <c r="AA2" s="91" t="s">
        <v>144</v>
      </c>
    </row>
    <row r="3" spans="2:27" ht="12" customHeight="1" thickTop="1" thickBot="1" x14ac:dyDescent="0.4">
      <c r="B3" s="98"/>
      <c r="C3" s="108"/>
      <c r="D3" s="108"/>
      <c r="E3" s="108"/>
      <c r="F3" s="108"/>
      <c r="G3" s="108"/>
      <c r="H3" s="108"/>
      <c r="I3" s="108"/>
      <c r="J3" s="108"/>
      <c r="K3" s="108"/>
      <c r="L3" s="108"/>
      <c r="AA3" s="91" t="s">
        <v>145</v>
      </c>
    </row>
    <row r="4" spans="2:27" ht="20.149999999999999" customHeight="1" thickTop="1" thickBot="1" x14ac:dyDescent="0.4">
      <c r="B4" s="98"/>
      <c r="C4" s="389" t="s">
        <v>155</v>
      </c>
      <c r="D4" s="390"/>
      <c r="E4" s="391"/>
      <c r="F4" s="389" t="s">
        <v>51</v>
      </c>
      <c r="G4" s="391"/>
      <c r="H4" s="389" t="s">
        <v>50</v>
      </c>
      <c r="I4" s="391"/>
      <c r="J4" s="389" t="s">
        <v>156</v>
      </c>
      <c r="K4" s="391"/>
      <c r="L4" s="108"/>
    </row>
    <row r="5" spans="2:27" ht="20.149999999999999" customHeight="1" thickTop="1" thickBot="1" x14ac:dyDescent="0.4">
      <c r="B5" s="98"/>
      <c r="C5" s="365" t="s">
        <v>174</v>
      </c>
      <c r="D5" s="369"/>
      <c r="E5" s="366"/>
      <c r="F5" s="363" t="str">
        <f>C20</f>
        <v>Complete</v>
      </c>
      <c r="G5" s="364"/>
      <c r="H5" s="365" t="str">
        <f>C22</f>
        <v>Pesis</v>
      </c>
      <c r="I5" s="366"/>
      <c r="J5" s="361" t="str">
        <f>IF(ISBLANK(K21)=TRUE,"None",CHAR(34) &amp; LEFT(K21,50) &amp; IF(LEN(K21)&gt;50,"…","") &amp; CHAR(34))</f>
        <v>None</v>
      </c>
      <c r="K5" s="362"/>
      <c r="L5" s="108"/>
      <c r="AA5" s="91" t="s">
        <v>126</v>
      </c>
    </row>
    <row r="6" spans="2:27" ht="20.149999999999999" customHeight="1" thickTop="1" thickBot="1" x14ac:dyDescent="0.4">
      <c r="B6" s="98"/>
      <c r="C6" s="365" t="s">
        <v>180</v>
      </c>
      <c r="D6" s="369"/>
      <c r="E6" s="366"/>
      <c r="F6" s="363" t="str">
        <f>C30</f>
        <v>Complete</v>
      </c>
      <c r="G6" s="364"/>
      <c r="H6" s="365" t="str">
        <f>C32</f>
        <v>Pesis</v>
      </c>
      <c r="I6" s="366"/>
      <c r="J6" s="361" t="str">
        <f>IF(ISBLANK(K31)=TRUE,"None",CHAR(34) &amp; LEFT(K31,50) &amp; IF(LEN(K31)&gt;50,"…","") &amp; CHAR(34))</f>
        <v>"Make sure to confirm definitions are consistent wi…"</v>
      </c>
      <c r="K6" s="362"/>
      <c r="L6" s="108"/>
      <c r="AA6" s="91" t="s">
        <v>211</v>
      </c>
    </row>
    <row r="7" spans="2:27" ht="20.149999999999999" customHeight="1" thickTop="1" thickBot="1" x14ac:dyDescent="0.4">
      <c r="B7" s="98"/>
      <c r="C7" s="365" t="s">
        <v>162</v>
      </c>
      <c r="D7" s="369"/>
      <c r="E7" s="366"/>
      <c r="F7" s="363" t="str">
        <f>C46</f>
        <v>Complete</v>
      </c>
      <c r="G7" s="364"/>
      <c r="H7" s="365" t="str">
        <f>C48</f>
        <v>Pesis</v>
      </c>
      <c r="I7" s="366"/>
      <c r="J7" s="361" t="str">
        <f>IF(ISBLANK(K68)=TRUE,"None",CHAR(34) &amp; LEFT(K68,50) &amp; IF(LEN(K68)&gt;50,"…","") &amp; CHAR(34))</f>
        <v>None</v>
      </c>
      <c r="K7" s="362"/>
      <c r="L7" s="108"/>
    </row>
    <row r="8" spans="2:27" ht="20.149999999999999" customHeight="1" thickTop="1" thickBot="1" x14ac:dyDescent="0.4">
      <c r="B8" s="98"/>
      <c r="C8" s="365" t="s">
        <v>166</v>
      </c>
      <c r="D8" s="369"/>
      <c r="E8" s="366"/>
      <c r="F8" s="363" t="str">
        <f>C101</f>
        <v>Complete</v>
      </c>
      <c r="G8" s="364"/>
      <c r="H8" s="365" t="str">
        <f>C103</f>
        <v>Pesis</v>
      </c>
      <c r="I8" s="366"/>
      <c r="J8" s="361" t="str">
        <f>IF(ISBLANK(K102)=TRUE,"None",CHAR(34) &amp; LEFT(K102,50) &amp; IF(LEN(K102)&gt;50,"…","") &amp; CHAR(34))</f>
        <v>None</v>
      </c>
      <c r="K8" s="362"/>
      <c r="L8" s="108"/>
    </row>
    <row r="9" spans="2:27" ht="20.149999999999999" customHeight="1" thickTop="1" thickBot="1" x14ac:dyDescent="0.4">
      <c r="B9" s="98"/>
      <c r="C9" s="365" t="s">
        <v>171</v>
      </c>
      <c r="D9" s="369"/>
      <c r="E9" s="366"/>
      <c r="F9" s="363" t="str">
        <f>C113</f>
        <v>Complete</v>
      </c>
      <c r="G9" s="364"/>
      <c r="H9" s="365" t="str">
        <f>C115</f>
        <v>Pesis</v>
      </c>
      <c r="I9" s="366"/>
      <c r="J9" s="361" t="str">
        <f>IF(ISBLANK(K114)=TRUE,"None",CHAR(34) &amp; LEFT(K114,50) &amp; IF(LEN(K114)&gt;50,"…","") &amp; CHAR(34))</f>
        <v>"Need to reset protection on first module to allow …"</v>
      </c>
      <c r="K9" s="362"/>
      <c r="L9" s="108"/>
    </row>
    <row r="10" spans="2:27" ht="20.149999999999999" customHeight="1" thickTop="1" thickBot="1" x14ac:dyDescent="0.4">
      <c r="B10" s="98"/>
      <c r="C10" s="392" t="str">
        <f>B118</f>
        <v>RFP Released</v>
      </c>
      <c r="D10" s="393"/>
      <c r="E10" s="393"/>
      <c r="F10" s="393"/>
      <c r="G10" s="393"/>
      <c r="H10" s="393"/>
      <c r="I10" s="393"/>
      <c r="J10" s="393"/>
      <c r="K10" s="394"/>
      <c r="L10" s="108"/>
    </row>
    <row r="11" spans="2:27" ht="20.149999999999999" customHeight="1" thickTop="1" thickBot="1" x14ac:dyDescent="0.4">
      <c r="B11" s="98"/>
      <c r="C11" s="118" t="s">
        <v>165</v>
      </c>
      <c r="D11" s="120"/>
      <c r="E11" s="119"/>
      <c r="F11" s="363" t="str">
        <f>C122</f>
        <v>Not Started</v>
      </c>
      <c r="G11" s="364"/>
      <c r="H11" s="365" t="str">
        <f>C124</f>
        <v>PM Staff</v>
      </c>
      <c r="I11" s="366"/>
      <c r="J11" s="361" t="str">
        <f>IF(ISBLANK(G123)=TRUE,"None",CHAR(34) &amp; LEFT(G123,50) &amp; IF(LEN(G123)&gt;50,"…","") &amp; CHAR(34))</f>
        <v>None</v>
      </c>
      <c r="K11" s="362"/>
      <c r="L11" s="108"/>
    </row>
    <row r="12" spans="2:27" ht="20.149999999999999" customHeight="1" thickTop="1" thickBot="1" x14ac:dyDescent="0.4">
      <c r="B12" s="98"/>
      <c r="C12" s="365" t="s">
        <v>168</v>
      </c>
      <c r="D12" s="369"/>
      <c r="E12" s="366"/>
      <c r="F12" s="363" t="str">
        <f>C130</f>
        <v>Not Started</v>
      </c>
      <c r="G12" s="364"/>
      <c r="H12" s="365" t="str">
        <f>C132</f>
        <v>PM Staff</v>
      </c>
      <c r="I12" s="366"/>
      <c r="J12" s="361" t="str">
        <f>IF(ISBLANK(G131)=TRUE,"None",CHAR(34) &amp; LEFT(G131,50) &amp; IF(LEN(G131)&gt;50,"…","") &amp; CHAR(34))</f>
        <v>None</v>
      </c>
      <c r="K12" s="362"/>
      <c r="L12" s="108"/>
    </row>
    <row r="13" spans="2:27" ht="20.149999999999999" customHeight="1" thickTop="1" thickBot="1" x14ac:dyDescent="0.4">
      <c r="B13" s="98"/>
      <c r="C13" s="365" t="s">
        <v>202</v>
      </c>
      <c r="D13" s="369"/>
      <c r="E13" s="366"/>
      <c r="F13" s="363" t="str">
        <f>C137</f>
        <v>Not Started</v>
      </c>
      <c r="G13" s="364"/>
      <c r="H13" s="365" t="str">
        <f>C139</f>
        <v>PM Staff</v>
      </c>
      <c r="I13" s="366"/>
      <c r="J13" s="361" t="str">
        <f>IF(ISBLANK(K138)=TRUE,"None",CHAR(34) &amp; LEFT(K138,50) &amp; IF(LEN(K138)&gt;50,"…","") &amp; CHAR(34))</f>
        <v>"Run filters by opening filter XLSM worksheet until…"</v>
      </c>
      <c r="K13" s="362"/>
      <c r="L13" s="108"/>
    </row>
    <row r="14" spans="2:27" ht="20.149999999999999" customHeight="1" thickTop="1" thickBot="1" x14ac:dyDescent="0.4">
      <c r="B14" s="98"/>
      <c r="C14" s="365" t="s">
        <v>185</v>
      </c>
      <c r="D14" s="369"/>
      <c r="E14" s="366"/>
      <c r="F14" s="363" t="str">
        <f>C148</f>
        <v>Not Started</v>
      </c>
      <c r="G14" s="364"/>
      <c r="H14" s="365" t="str">
        <f>C150</f>
        <v>PM Staff</v>
      </c>
      <c r="I14" s="366"/>
      <c r="J14" s="361" t="str">
        <f>IF(ISBLANK(I150)=TRUE,"None",CHAR(34) &amp; LEFT(I150,50) &amp; IF(LEN(I150)&gt;50,"…","") &amp; CHAR(34))</f>
        <v>None</v>
      </c>
      <c r="K14" s="362"/>
      <c r="L14" s="108"/>
    </row>
    <row r="15" spans="2:27" ht="20.149999999999999" customHeight="1" thickTop="1" thickBot="1" x14ac:dyDescent="0.4">
      <c r="B15" s="98"/>
      <c r="C15" s="365" t="s">
        <v>184</v>
      </c>
      <c r="D15" s="369"/>
      <c r="E15" s="366"/>
      <c r="F15" s="363" t="str">
        <f>C219</f>
        <v>Not Started</v>
      </c>
      <c r="G15" s="364"/>
      <c r="H15" s="365" t="str">
        <f>C221</f>
        <v>PM Staff</v>
      </c>
      <c r="I15" s="366"/>
      <c r="J15" s="361" t="str">
        <f>IF(ISBLANK(I220)=TRUE,"None",CHAR(34) &amp; LEFT(I220,50) &amp; IF(LEN(I220)&gt;50,"…","") &amp; CHAR(34))</f>
        <v>None</v>
      </c>
      <c r="K15" s="362"/>
      <c r="L15" s="108"/>
    </row>
    <row r="16" spans="2:27" ht="12" customHeight="1" thickTop="1" thickBot="1" x14ac:dyDescent="0.4">
      <c r="B16" s="98"/>
      <c r="C16" s="108"/>
      <c r="D16" s="108"/>
      <c r="E16" s="108"/>
      <c r="F16" s="108"/>
      <c r="G16" s="108"/>
      <c r="H16" s="108"/>
      <c r="I16" s="108"/>
      <c r="J16" s="108"/>
      <c r="K16" s="108"/>
      <c r="L16" s="108"/>
    </row>
    <row r="17" spans="2:12" ht="20.149999999999999" customHeight="1" thickTop="1" thickBot="1" x14ac:dyDescent="0.4"/>
    <row r="18" spans="2:12" ht="20.149999999999999" customHeight="1" thickTop="1" thickBot="1" x14ac:dyDescent="0.4">
      <c r="B18" s="151">
        <v>1</v>
      </c>
      <c r="C18" s="381" t="s">
        <v>210</v>
      </c>
      <c r="D18" s="381"/>
      <c r="E18" s="381"/>
      <c r="F18" s="381"/>
      <c r="G18" s="381"/>
      <c r="H18" s="381"/>
      <c r="I18" s="381"/>
      <c r="J18" s="381"/>
      <c r="K18" s="381"/>
      <c r="L18" s="381"/>
    </row>
    <row r="19" spans="2:12" ht="12" customHeight="1" thickTop="1" thickBot="1" x14ac:dyDescent="0.4">
      <c r="B19" s="99"/>
      <c r="C19" s="99"/>
      <c r="D19" s="99"/>
      <c r="E19" s="99"/>
      <c r="F19" s="99"/>
      <c r="G19" s="99"/>
      <c r="H19" s="99"/>
      <c r="I19" s="99"/>
      <c r="J19" s="99"/>
      <c r="K19" s="99"/>
      <c r="L19" s="99"/>
    </row>
    <row r="20" spans="2:12" ht="20.149999999999999" customHeight="1" thickTop="1" thickBot="1" x14ac:dyDescent="0.4">
      <c r="B20" s="99"/>
      <c r="C20" s="98" t="s">
        <v>145</v>
      </c>
      <c r="D20" s="99"/>
      <c r="E20" s="367" t="s">
        <v>149</v>
      </c>
      <c r="F20" s="368"/>
      <c r="G20" s="368"/>
      <c r="H20" s="121"/>
      <c r="I20" s="214" t="s">
        <v>212</v>
      </c>
      <c r="J20" s="108"/>
      <c r="K20" s="211" t="s">
        <v>154</v>
      </c>
      <c r="L20" s="99"/>
    </row>
    <row r="21" spans="2:12" ht="20.149999999999999" customHeight="1" thickTop="1" thickBot="1" x14ac:dyDescent="0.4">
      <c r="B21" s="99"/>
      <c r="C21" s="99"/>
      <c r="D21" s="99"/>
      <c r="E21" s="93" t="s">
        <v>230</v>
      </c>
      <c r="F21" s="99"/>
      <c r="G21" s="95" t="s">
        <v>232</v>
      </c>
      <c r="H21" s="198"/>
      <c r="I21" s="95" t="s">
        <v>126</v>
      </c>
      <c r="J21" s="212"/>
      <c r="K21" s="397"/>
      <c r="L21" s="101"/>
    </row>
    <row r="22" spans="2:12" ht="20.149999999999999" customHeight="1" thickTop="1" thickBot="1" x14ac:dyDescent="0.4">
      <c r="B22" s="99"/>
      <c r="C22" s="107" t="s">
        <v>236</v>
      </c>
      <c r="D22" s="99"/>
      <c r="E22" s="93" t="s">
        <v>231</v>
      </c>
      <c r="F22" s="99"/>
      <c r="G22" s="203" t="s">
        <v>234</v>
      </c>
      <c r="H22" s="200"/>
      <c r="I22" s="213"/>
      <c r="J22" s="212"/>
      <c r="K22" s="398"/>
      <c r="L22" s="101"/>
    </row>
    <row r="23" spans="2:12" ht="20.149999999999999" customHeight="1" thickTop="1" thickBot="1" x14ac:dyDescent="0.4">
      <c r="B23" s="99"/>
      <c r="C23" s="99"/>
      <c r="D23" s="99"/>
      <c r="E23" s="93" t="s">
        <v>235</v>
      </c>
      <c r="F23" s="99"/>
      <c r="G23" s="199"/>
      <c r="H23" s="200"/>
      <c r="I23" s="214" t="s">
        <v>213</v>
      </c>
      <c r="J23" s="212"/>
      <c r="K23" s="398"/>
      <c r="L23" s="99"/>
    </row>
    <row r="24" spans="2:12" ht="20.149999999999999" customHeight="1" thickTop="1" thickBot="1" x14ac:dyDescent="0.4">
      <c r="B24" s="99"/>
      <c r="C24" s="99"/>
      <c r="D24" s="99"/>
      <c r="E24" s="94">
        <v>42838</v>
      </c>
      <c r="F24" s="99"/>
      <c r="G24" s="199"/>
      <c r="H24" s="200"/>
      <c r="I24" s="95" t="s">
        <v>126</v>
      </c>
      <c r="J24" s="212"/>
      <c r="K24" s="398"/>
      <c r="L24" s="99"/>
    </row>
    <row r="25" spans="2:12" ht="20.149999999999999" customHeight="1" thickTop="1" thickBot="1" x14ac:dyDescent="0.4">
      <c r="B25" s="99"/>
      <c r="C25" s="99"/>
      <c r="D25" s="99"/>
      <c r="E25" s="93" t="s">
        <v>3100</v>
      </c>
      <c r="F25" s="99"/>
      <c r="G25" s="201"/>
      <c r="H25" s="202"/>
      <c r="I25" s="217" t="s">
        <v>216</v>
      </c>
      <c r="J25" s="212"/>
      <c r="K25" s="399"/>
      <c r="L25" s="99"/>
    </row>
    <row r="26" spans="2:12" ht="12" customHeight="1" thickTop="1" thickBot="1" x14ac:dyDescent="0.4">
      <c r="B26" s="99"/>
      <c r="C26" s="99"/>
      <c r="D26" s="99"/>
      <c r="E26" s="99"/>
      <c r="F26" s="99"/>
      <c r="G26" s="99"/>
      <c r="H26" s="99"/>
      <c r="I26" s="99"/>
      <c r="J26" s="99"/>
      <c r="K26" s="99"/>
      <c r="L26" s="99"/>
    </row>
    <row r="27" spans="2:12" ht="20.149999999999999" customHeight="1" thickTop="1" thickBot="1" x14ac:dyDescent="0.4"/>
    <row r="28" spans="2:12" ht="20.149999999999999" customHeight="1" thickTop="1" thickBot="1" x14ac:dyDescent="0.4">
      <c r="B28" s="151">
        <v>2</v>
      </c>
      <c r="C28" s="381" t="s">
        <v>225</v>
      </c>
      <c r="D28" s="381"/>
      <c r="E28" s="381"/>
      <c r="F28" s="381"/>
      <c r="G28" s="381"/>
      <c r="H28" s="381"/>
      <c r="I28" s="381"/>
      <c r="J28" s="381"/>
      <c r="K28" s="381"/>
      <c r="L28" s="381"/>
    </row>
    <row r="29" spans="2:12" ht="12" customHeight="1" thickTop="1" thickBot="1" x14ac:dyDescent="0.4">
      <c r="B29" s="98"/>
      <c r="C29" s="108"/>
      <c r="D29" s="108"/>
      <c r="E29" s="108"/>
      <c r="F29" s="108"/>
      <c r="G29" s="108"/>
      <c r="H29" s="108"/>
      <c r="I29" s="108"/>
      <c r="J29" s="108"/>
      <c r="K29" s="108"/>
      <c r="L29" s="108"/>
    </row>
    <row r="30" spans="2:12" ht="20.149999999999999" customHeight="1" thickTop="1" thickBot="1" x14ac:dyDescent="0.4">
      <c r="B30" s="99"/>
      <c r="C30" s="98" t="s">
        <v>145</v>
      </c>
      <c r="D30" s="99"/>
      <c r="E30" s="114" t="s">
        <v>148</v>
      </c>
      <c r="F30" s="115" t="s">
        <v>8</v>
      </c>
      <c r="G30" s="115" t="s">
        <v>137</v>
      </c>
      <c r="H30" s="98"/>
      <c r="I30" s="115" t="s">
        <v>153</v>
      </c>
      <c r="J30" s="98"/>
      <c r="K30" s="116" t="s">
        <v>154</v>
      </c>
      <c r="L30" s="99"/>
    </row>
    <row r="31" spans="2:12" ht="20.149999999999999" customHeight="1" thickTop="1" thickBot="1" x14ac:dyDescent="0.4">
      <c r="B31" s="99"/>
      <c r="C31" s="99"/>
      <c r="D31" s="99"/>
      <c r="E31" s="100" t="s">
        <v>130</v>
      </c>
      <c r="F31" s="95" t="s">
        <v>5</v>
      </c>
      <c r="G31" s="95">
        <v>4</v>
      </c>
      <c r="H31" s="101"/>
      <c r="I31" s="96">
        <v>0.9</v>
      </c>
      <c r="J31" s="112"/>
      <c r="K31" s="376" t="s">
        <v>226</v>
      </c>
      <c r="L31" s="101"/>
    </row>
    <row r="32" spans="2:12" ht="20.149999999999999" customHeight="1" thickTop="1" thickBot="1" x14ac:dyDescent="0.4">
      <c r="B32" s="99"/>
      <c r="C32" s="107" t="s">
        <v>236</v>
      </c>
      <c r="D32" s="99"/>
      <c r="E32" s="100" t="s">
        <v>131</v>
      </c>
      <c r="F32" s="95" t="s">
        <v>6</v>
      </c>
      <c r="G32" s="95">
        <v>2</v>
      </c>
      <c r="H32" s="101"/>
      <c r="I32" s="97">
        <v>0.8</v>
      </c>
      <c r="J32" s="112"/>
      <c r="K32" s="377"/>
      <c r="L32" s="101"/>
    </row>
    <row r="33" spans="2:14" ht="20.149999999999999" customHeight="1" thickTop="1" thickBot="1" x14ac:dyDescent="0.4">
      <c r="B33" s="99"/>
      <c r="C33" s="99"/>
      <c r="D33" s="99"/>
      <c r="E33" s="100" t="s">
        <v>132</v>
      </c>
      <c r="F33" s="95" t="s">
        <v>7</v>
      </c>
      <c r="G33" s="95">
        <v>1</v>
      </c>
      <c r="H33" s="101"/>
      <c r="I33" s="153">
        <v>0</v>
      </c>
      <c r="J33" s="113"/>
      <c r="K33" s="378"/>
      <c r="L33" s="101"/>
    </row>
    <row r="34" spans="2:14" ht="12" customHeight="1" thickTop="1" thickBot="1" x14ac:dyDescent="0.4">
      <c r="B34" s="99"/>
      <c r="C34" s="101"/>
      <c r="D34" s="105"/>
      <c r="E34" s="106"/>
      <c r="F34" s="101" t="s">
        <v>222</v>
      </c>
      <c r="G34" s="101"/>
      <c r="H34" s="101"/>
      <c r="I34" s="101"/>
      <c r="J34" s="101"/>
      <c r="K34" s="101"/>
      <c r="L34" s="101"/>
    </row>
    <row r="35" spans="2:14" ht="20.149999999999999" customHeight="1" thickTop="1" thickBot="1" x14ac:dyDescent="0.4">
      <c r="B35" s="99"/>
      <c r="C35" s="92"/>
      <c r="D35" s="99"/>
      <c r="E35" s="114" t="s">
        <v>146</v>
      </c>
      <c r="F35" s="115" t="s">
        <v>8</v>
      </c>
      <c r="G35" s="115" t="s">
        <v>140</v>
      </c>
      <c r="H35" s="389" t="s">
        <v>9</v>
      </c>
      <c r="I35" s="390"/>
      <c r="J35" s="390"/>
      <c r="K35" s="391"/>
      <c r="L35" s="99"/>
    </row>
    <row r="36" spans="2:14" ht="65.150000000000006" customHeight="1" thickTop="1" thickBot="1" x14ac:dyDescent="0.4">
      <c r="B36" s="99"/>
      <c r="C36" s="92"/>
      <c r="D36" s="99"/>
      <c r="E36" s="93" t="s">
        <v>126</v>
      </c>
      <c r="F36" s="95" t="s">
        <v>10</v>
      </c>
      <c r="G36" s="102">
        <v>1</v>
      </c>
      <c r="H36" s="385" t="s">
        <v>205</v>
      </c>
      <c r="I36" s="386"/>
      <c r="J36" s="386"/>
      <c r="K36" s="387"/>
      <c r="L36" s="103"/>
    </row>
    <row r="37" spans="2:14" ht="30" customHeight="1" thickTop="1" thickBot="1" x14ac:dyDescent="0.4">
      <c r="B37" s="99"/>
      <c r="C37" s="92"/>
      <c r="D37" s="99"/>
      <c r="E37" s="93" t="s">
        <v>127</v>
      </c>
      <c r="F37" s="95" t="s">
        <v>11</v>
      </c>
      <c r="G37" s="102">
        <v>0.5</v>
      </c>
      <c r="H37" s="385" t="s">
        <v>206</v>
      </c>
      <c r="I37" s="386"/>
      <c r="J37" s="386"/>
      <c r="K37" s="387"/>
      <c r="L37" s="103"/>
    </row>
    <row r="38" spans="2:14" ht="45" customHeight="1" thickTop="1" thickBot="1" x14ac:dyDescent="0.4">
      <c r="B38" s="99"/>
      <c r="C38" s="92"/>
      <c r="D38" s="99"/>
      <c r="E38" s="93" t="s">
        <v>142</v>
      </c>
      <c r="F38" s="95" t="s">
        <v>12</v>
      </c>
      <c r="G38" s="102">
        <v>0.5</v>
      </c>
      <c r="H38" s="385" t="s">
        <v>207</v>
      </c>
      <c r="I38" s="386"/>
      <c r="J38" s="386"/>
      <c r="K38" s="387"/>
      <c r="L38" s="103"/>
    </row>
    <row r="39" spans="2:14" ht="30" customHeight="1" thickTop="1" thickBot="1" x14ac:dyDescent="0.4">
      <c r="B39" s="99"/>
      <c r="C39" s="99"/>
      <c r="D39" s="99"/>
      <c r="E39" s="93" t="s">
        <v>129</v>
      </c>
      <c r="F39" s="95" t="s">
        <v>6</v>
      </c>
      <c r="G39" s="102">
        <v>0.25</v>
      </c>
      <c r="H39" s="385" t="s">
        <v>208</v>
      </c>
      <c r="I39" s="386"/>
      <c r="J39" s="386"/>
      <c r="K39" s="387"/>
      <c r="L39" s="103"/>
    </row>
    <row r="40" spans="2:14" ht="30" customHeight="1" thickTop="1" thickBot="1" x14ac:dyDescent="0.4">
      <c r="B40" s="99"/>
      <c r="C40" s="99"/>
      <c r="D40" s="99"/>
      <c r="E40" s="93" t="s">
        <v>128</v>
      </c>
      <c r="F40" s="95" t="s">
        <v>13</v>
      </c>
      <c r="G40" s="102">
        <v>0.75</v>
      </c>
      <c r="H40" s="385" t="s">
        <v>227</v>
      </c>
      <c r="I40" s="386"/>
      <c r="J40" s="386"/>
      <c r="K40" s="387"/>
      <c r="L40" s="103"/>
    </row>
    <row r="41" spans="2:14" ht="30" customHeight="1" thickTop="1" thickBot="1" x14ac:dyDescent="0.4">
      <c r="B41" s="99"/>
      <c r="C41" s="99"/>
      <c r="D41" s="99"/>
      <c r="E41" s="93" t="s">
        <v>134</v>
      </c>
      <c r="F41" s="95" t="s">
        <v>14</v>
      </c>
      <c r="G41" s="102">
        <v>0</v>
      </c>
      <c r="H41" s="385" t="s">
        <v>209</v>
      </c>
      <c r="I41" s="386"/>
      <c r="J41" s="386"/>
      <c r="K41" s="387"/>
      <c r="L41" s="103"/>
    </row>
    <row r="42" spans="2:14" ht="12" customHeight="1" thickTop="1" thickBot="1" x14ac:dyDescent="0.4">
      <c r="B42" s="99"/>
      <c r="C42" s="99"/>
      <c r="D42" s="99"/>
      <c r="E42" s="104"/>
      <c r="F42" s="101"/>
      <c r="G42" s="103"/>
      <c r="H42" s="103"/>
      <c r="I42" s="103"/>
      <c r="J42" s="103"/>
      <c r="K42" s="103"/>
      <c r="L42" s="103"/>
    </row>
    <row r="43" spans="2:14" ht="20.149999999999999" customHeight="1" thickTop="1" thickBot="1" x14ac:dyDescent="0.4"/>
    <row r="44" spans="2:14" ht="20.149999999999999" customHeight="1" thickTop="1" thickBot="1" x14ac:dyDescent="0.4">
      <c r="B44" s="151">
        <v>3</v>
      </c>
      <c r="C44" s="381" t="s">
        <v>163</v>
      </c>
      <c r="D44" s="381"/>
      <c r="E44" s="381"/>
      <c r="F44" s="381"/>
      <c r="G44" s="381"/>
      <c r="H44" s="381"/>
      <c r="I44" s="381"/>
      <c r="J44" s="381"/>
      <c r="K44" s="381"/>
      <c r="L44" s="381"/>
    </row>
    <row r="45" spans="2:14" ht="12" customHeight="1" thickTop="1" thickBot="1" x14ac:dyDescent="0.4">
      <c r="B45" s="98"/>
      <c r="C45" s="108"/>
      <c r="D45" s="108"/>
      <c r="E45" s="108"/>
      <c r="F45" s="108"/>
      <c r="G45" s="108"/>
      <c r="H45" s="108"/>
      <c r="I45" s="108"/>
      <c r="J45" s="108"/>
      <c r="K45" s="108"/>
      <c r="L45" s="108"/>
    </row>
    <row r="46" spans="2:14" ht="20.149999999999999" customHeight="1" thickTop="1" thickBot="1" x14ac:dyDescent="0.4">
      <c r="B46" s="99"/>
      <c r="C46" s="98" t="s">
        <v>145</v>
      </c>
      <c r="D46" s="99"/>
      <c r="E46" s="114" t="s">
        <v>150</v>
      </c>
      <c r="F46" s="115" t="s">
        <v>152</v>
      </c>
      <c r="G46" s="115" t="s">
        <v>151</v>
      </c>
      <c r="H46" s="98"/>
      <c r="I46" s="128" t="s">
        <v>164</v>
      </c>
      <c r="J46" s="121"/>
      <c r="K46" s="114" t="s">
        <v>172</v>
      </c>
      <c r="L46" s="99"/>
      <c r="N46" s="258" t="s">
        <v>223</v>
      </c>
    </row>
    <row r="47" spans="2:14" ht="20.149999999999999" customHeight="1" thickTop="1" thickBot="1" x14ac:dyDescent="0.4">
      <c r="B47" s="99"/>
      <c r="C47" s="99"/>
      <c r="D47" s="99"/>
      <c r="E47" s="93" t="s">
        <v>237</v>
      </c>
      <c r="F47" s="110" t="s">
        <v>57</v>
      </c>
      <c r="G47" s="111">
        <v>0.08</v>
      </c>
      <c r="H47" s="109"/>
      <c r="I47" s="98" t="s">
        <v>145</v>
      </c>
      <c r="J47" s="122"/>
      <c r="K47" s="99"/>
      <c r="L47" s="99"/>
      <c r="N47" s="259">
        <f>SUMPRODUCT(--ISNA(MATCH('Accounts Payable'!$C$13:$C$265,$F$31:$F$34,0)))-COUNTIF('Accounts Payable'!$C$13:$C$265,"")</f>
        <v>0</v>
      </c>
    </row>
    <row r="48" spans="2:14" ht="20.149999999999999" customHeight="1" thickTop="1" thickBot="1" x14ac:dyDescent="0.4">
      <c r="B48" s="99"/>
      <c r="C48" s="107" t="s">
        <v>236</v>
      </c>
      <c r="D48" s="99"/>
      <c r="E48" s="93" t="s">
        <v>238</v>
      </c>
      <c r="F48" s="110" t="s">
        <v>58</v>
      </c>
      <c r="G48" s="111">
        <v>0.06</v>
      </c>
      <c r="H48" s="109"/>
      <c r="I48" s="98" t="s">
        <v>145</v>
      </c>
      <c r="J48" s="123"/>
      <c r="K48" s="99"/>
      <c r="L48" s="99"/>
      <c r="N48" s="259">
        <f>SUMPRODUCT(--ISNA(MATCH('Bank Reconciliation'!$C$13:$C$48,$F$31:$F$34,0)))-COUNTIF('Bank Reconciliation'!$C$13:$C$48,"")</f>
        <v>0</v>
      </c>
    </row>
    <row r="49" spans="2:14" ht="20.149999999999999" customHeight="1" thickTop="1" thickBot="1" x14ac:dyDescent="0.4">
      <c r="B49" s="99"/>
      <c r="C49" s="99"/>
      <c r="D49" s="99"/>
      <c r="E49" s="93" t="s">
        <v>239</v>
      </c>
      <c r="F49" s="110" t="s">
        <v>59</v>
      </c>
      <c r="G49" s="111">
        <v>0.08</v>
      </c>
      <c r="H49" s="109"/>
      <c r="I49" s="98" t="s">
        <v>145</v>
      </c>
      <c r="J49" s="123"/>
      <c r="K49" s="99"/>
      <c r="L49" s="99"/>
      <c r="N49" s="259">
        <f>SUMPRODUCT(--ISNA(MATCH(Budgeting!$C$13:$C$201,$F$31:$F$34,0)))-COUNTIF(Budgeting!$C$13:$C$201,"")</f>
        <v>0</v>
      </c>
    </row>
    <row r="50" spans="2:14" ht="20.149999999999999" customHeight="1" thickTop="1" thickBot="1" x14ac:dyDescent="0.4">
      <c r="B50" s="99"/>
      <c r="C50" s="99"/>
      <c r="D50" s="99"/>
      <c r="E50" s="93" t="s">
        <v>240</v>
      </c>
      <c r="F50" s="110" t="s">
        <v>60</v>
      </c>
      <c r="G50" s="111">
        <v>0.08</v>
      </c>
      <c r="H50" s="109"/>
      <c r="I50" s="98" t="s">
        <v>145</v>
      </c>
      <c r="J50" s="123"/>
      <c r="K50" s="99"/>
      <c r="L50" s="99"/>
      <c r="N50" s="259">
        <f>SUMPRODUCT(--ISNA(MATCH('Cash Receipting'!$C$13:$C$173,$F$31:$F$34,0)))-COUNTIF('Cash Receipting'!$C$13:$C$173,"")</f>
        <v>0</v>
      </c>
    </row>
    <row r="51" spans="2:14" ht="20.149999999999999" customHeight="1" thickTop="1" thickBot="1" x14ac:dyDescent="0.4">
      <c r="B51" s="99"/>
      <c r="C51" s="99"/>
      <c r="D51" s="99"/>
      <c r="E51" s="93" t="s">
        <v>241</v>
      </c>
      <c r="F51" s="110" t="s">
        <v>61</v>
      </c>
      <c r="G51" s="111">
        <v>0.08</v>
      </c>
      <c r="H51" s="109"/>
      <c r="I51" s="98" t="s">
        <v>145</v>
      </c>
      <c r="J51" s="123"/>
      <c r="K51" s="132" t="s">
        <v>176</v>
      </c>
      <c r="L51" s="99"/>
      <c r="N51" s="259">
        <f>SUMPRODUCT(--ISNA(MATCH('Contract Management'!$C$13:$C$116,$F$31:$F$34,0)))-COUNTIF('Contract Management'!$C$13:$C$116,"")</f>
        <v>0</v>
      </c>
    </row>
    <row r="52" spans="2:14" ht="20.149999999999999" customHeight="1" thickTop="1" thickBot="1" x14ac:dyDescent="0.4">
      <c r="B52" s="99"/>
      <c r="C52" s="99"/>
      <c r="D52" s="99"/>
      <c r="E52" s="93" t="s">
        <v>242</v>
      </c>
      <c r="F52" s="110" t="s">
        <v>62</v>
      </c>
      <c r="G52" s="111">
        <v>0.08</v>
      </c>
      <c r="H52" s="109"/>
      <c r="I52" s="98" t="s">
        <v>145</v>
      </c>
      <c r="J52" s="124"/>
      <c r="K52" s="395" t="s">
        <v>224</v>
      </c>
      <c r="L52" s="99"/>
      <c r="N52" s="259">
        <f>SUMPRODUCT(--ISNA(MATCH('Fixed Assets'!$C$13:$C$202,$F$31:$F$34,0)))-COUNTIF('Fixed Assets'!$C$13:$C$202,"")</f>
        <v>0</v>
      </c>
    </row>
    <row r="53" spans="2:14" ht="20.149999999999999" customHeight="1" thickTop="1" thickBot="1" x14ac:dyDescent="0.4">
      <c r="B53" s="99"/>
      <c r="C53" s="99"/>
      <c r="D53" s="99"/>
      <c r="E53" s="93" t="s">
        <v>243</v>
      </c>
      <c r="F53" s="110" t="s">
        <v>63</v>
      </c>
      <c r="G53" s="111">
        <v>0.08</v>
      </c>
      <c r="H53" s="109"/>
      <c r="I53" s="98" t="s">
        <v>145</v>
      </c>
      <c r="J53" s="130"/>
      <c r="K53" s="396"/>
      <c r="L53" s="99"/>
      <c r="N53" s="259">
        <f>SUMPRODUCT(--ISNA(MATCH('General and Technical'!$C$13:$C$234,$F$31:$F$34,0)))-COUNTIF('General and Technical'!$C$13:$C$234,"")</f>
        <v>0</v>
      </c>
    </row>
    <row r="54" spans="2:14" ht="20.149999999999999" customHeight="1" thickTop="1" thickBot="1" x14ac:dyDescent="0.4">
      <c r="B54" s="99"/>
      <c r="C54" s="99"/>
      <c r="D54" s="99"/>
      <c r="E54" s="93" t="s">
        <v>244</v>
      </c>
      <c r="F54" s="110" t="s">
        <v>64</v>
      </c>
      <c r="G54" s="111">
        <v>0.08</v>
      </c>
      <c r="H54" s="109"/>
      <c r="I54" s="98" t="s">
        <v>145</v>
      </c>
      <c r="J54" s="121"/>
      <c r="K54" s="396"/>
      <c r="L54" s="99"/>
      <c r="N54" s="259">
        <f>SUMPRODUCT(--ISNA(MATCH('General Ledger'!$C$13:$C$180,$F$31:$F$34,0)))-COUNTIF('General Ledger'!$C$13:$C$180,"")</f>
        <v>0</v>
      </c>
    </row>
    <row r="55" spans="2:14" ht="20.149999999999999" customHeight="1" thickTop="1" thickBot="1" x14ac:dyDescent="0.4">
      <c r="B55" s="99"/>
      <c r="C55" s="99"/>
      <c r="D55" s="99"/>
      <c r="E55" s="93" t="s">
        <v>245</v>
      </c>
      <c r="F55" s="110" t="s">
        <v>53</v>
      </c>
      <c r="G55" s="111">
        <v>0.05</v>
      </c>
      <c r="H55" s="109"/>
      <c r="I55" s="98" t="s">
        <v>145</v>
      </c>
      <c r="J55" s="131"/>
      <c r="K55" s="396"/>
      <c r="L55" s="99"/>
      <c r="N55" s="259">
        <f>SUMPRODUCT(--ISNA(MATCH('Human Resources'!$C$13:$C$422,$F$31:$F$34,0)))-COUNTIF('Human Resources'!$C$13:$C$422,"")</f>
        <v>0</v>
      </c>
    </row>
    <row r="56" spans="2:14" ht="20.149999999999999" customHeight="1" thickTop="1" thickBot="1" x14ac:dyDescent="0.4">
      <c r="B56" s="99"/>
      <c r="C56" s="99"/>
      <c r="D56" s="99"/>
      <c r="E56" s="93" t="s">
        <v>246</v>
      </c>
      <c r="F56" s="110" t="s">
        <v>65</v>
      </c>
      <c r="G56" s="111">
        <v>0.06</v>
      </c>
      <c r="H56" s="109"/>
      <c r="I56" s="98" t="s">
        <v>145</v>
      </c>
      <c r="J56" s="131"/>
      <c r="K56" s="396"/>
      <c r="L56" s="99"/>
      <c r="N56" s="259">
        <f>SUMPRODUCT(--ISNA(MATCH('Misc Billing, Invoicing &amp; AR'!$C$13:$C$136,$F$31:$F$34,0)))-COUNTIF('Misc Billing, Invoicing &amp; AR'!$C$13:$C$136,"")</f>
        <v>0</v>
      </c>
    </row>
    <row r="57" spans="2:14" ht="20.149999999999999" customHeight="1" thickTop="1" thickBot="1" x14ac:dyDescent="0.4">
      <c r="B57" s="99"/>
      <c r="C57" s="99"/>
      <c r="D57" s="99"/>
      <c r="E57" s="93" t="s">
        <v>247</v>
      </c>
      <c r="F57" s="110" t="s">
        <v>66</v>
      </c>
      <c r="G57" s="111">
        <v>5.5E-2</v>
      </c>
      <c r="H57" s="109"/>
      <c r="I57" s="98" t="s">
        <v>145</v>
      </c>
      <c r="J57" s="131"/>
      <c r="K57" s="396"/>
      <c r="L57" s="99"/>
      <c r="N57" s="259">
        <f>SUMPRODUCT(--ISNA(MATCH(Payroll!$C$13:$C$351,$F$31:$F$34,0)))-COUNTIF(Payroll!$C$13:$C$351,"")</f>
        <v>0</v>
      </c>
    </row>
    <row r="58" spans="2:14" ht="20.149999999999999" customHeight="1" thickTop="1" thickBot="1" x14ac:dyDescent="0.4">
      <c r="B58" s="99"/>
      <c r="C58" s="99"/>
      <c r="D58" s="99"/>
      <c r="E58" s="93" t="s">
        <v>248</v>
      </c>
      <c r="F58" s="110" t="s">
        <v>67</v>
      </c>
      <c r="G58" s="111">
        <v>0.08</v>
      </c>
      <c r="H58" s="109"/>
      <c r="I58" s="98" t="s">
        <v>145</v>
      </c>
      <c r="J58" s="131"/>
      <c r="K58" s="396"/>
      <c r="L58" s="99"/>
      <c r="N58" s="259">
        <f>SUMPRODUCT(--ISNA(MATCH('Project and Grant Accounting'!$C$13:$C$174,$F$31:$F$34,0)))-COUNTIF('Project and Grant Accounting'!$C$13:$C$174,"")</f>
        <v>0</v>
      </c>
    </row>
    <row r="59" spans="2:14" ht="20.149999999999999" customHeight="1" thickTop="1" thickBot="1" x14ac:dyDescent="0.4">
      <c r="B59" s="99"/>
      <c r="C59" s="99"/>
      <c r="D59" s="99"/>
      <c r="E59" s="93" t="s">
        <v>249</v>
      </c>
      <c r="F59" s="110" t="s">
        <v>68</v>
      </c>
      <c r="G59" s="111">
        <v>0.08</v>
      </c>
      <c r="H59" s="109"/>
      <c r="I59" s="98" t="s">
        <v>145</v>
      </c>
      <c r="J59" s="131"/>
      <c r="K59" s="396"/>
      <c r="L59" s="99"/>
      <c r="N59" s="259">
        <f>SUMPRODUCT(--ISNA(MATCH(Purchasing!$C$13:$C$278,$F$31:$F$34,0)))-COUNTIF(Purchasing!$C$13:$C$278,"")</f>
        <v>0</v>
      </c>
    </row>
    <row r="60" spans="2:14" ht="20.149999999999999" customHeight="1" thickTop="1" thickBot="1" x14ac:dyDescent="0.4">
      <c r="B60" s="99"/>
      <c r="C60" s="99"/>
      <c r="D60" s="99"/>
      <c r="E60" s="93" t="s">
        <v>250</v>
      </c>
      <c r="F60" s="110" t="s">
        <v>69</v>
      </c>
      <c r="G60" s="111">
        <v>5.5E-2</v>
      </c>
      <c r="H60" s="109"/>
      <c r="I60" s="98" t="s">
        <v>145</v>
      </c>
      <c r="J60" s="131"/>
      <c r="K60" s="396"/>
      <c r="L60" s="99"/>
      <c r="N60" s="259">
        <f>SUMPRODUCT(--ISNA(MATCH('Time and Attendance'!$C$13:$C$300,$F$31:$F$34,0)))-COUNTIF('Time and Attendance'!$C$13:$C$300,"")</f>
        <v>0</v>
      </c>
    </row>
    <row r="61" spans="2:14" ht="20.149999999999999" hidden="1" customHeight="1" thickTop="1" thickBot="1" x14ac:dyDescent="0.4">
      <c r="B61" s="99"/>
      <c r="C61" s="99"/>
      <c r="D61" s="99"/>
      <c r="E61" s="93" t="s">
        <v>15</v>
      </c>
      <c r="F61" s="110" t="s">
        <v>70</v>
      </c>
      <c r="G61" s="111"/>
      <c r="H61" s="109"/>
      <c r="I61" s="98" t="s">
        <v>143</v>
      </c>
      <c r="J61" s="109"/>
      <c r="K61" s="396"/>
      <c r="L61" s="99"/>
      <c r="N61" s="259">
        <f>SUMPRODUCT(--ISNA(MATCH('Module 15'!$C$13:$C$1012,$F$31:$F$34,0)))-COUNTIF('Module 15'!$C$13:$C$1012,"")</f>
        <v>0</v>
      </c>
    </row>
    <row r="62" spans="2:14" ht="20.149999999999999" hidden="1" customHeight="1" thickTop="1" thickBot="1" x14ac:dyDescent="0.4">
      <c r="B62" s="99"/>
      <c r="C62" s="99"/>
      <c r="D62" s="99"/>
      <c r="E62" s="93" t="s">
        <v>16</v>
      </c>
      <c r="F62" s="110" t="s">
        <v>71</v>
      </c>
      <c r="G62" s="111"/>
      <c r="H62" s="109"/>
      <c r="I62" s="98" t="s">
        <v>143</v>
      </c>
      <c r="J62" s="109"/>
      <c r="K62" s="396"/>
      <c r="L62" s="99"/>
      <c r="N62" s="259">
        <f>SUMPRODUCT(--ISNA(MATCH('Module 16'!$C$13:$C$1012,$F$31:$F$34,0)))-COUNTIF('Module 16'!$C$13:$C$1012,"")</f>
        <v>0</v>
      </c>
    </row>
    <row r="63" spans="2:14" ht="20.149999999999999" hidden="1" customHeight="1" thickTop="1" thickBot="1" x14ac:dyDescent="0.4">
      <c r="B63" s="99"/>
      <c r="C63" s="99"/>
      <c r="D63" s="99"/>
      <c r="E63" s="93" t="s">
        <v>17</v>
      </c>
      <c r="F63" s="110" t="s">
        <v>72</v>
      </c>
      <c r="G63" s="111"/>
      <c r="H63" s="109"/>
      <c r="I63" s="98" t="s">
        <v>143</v>
      </c>
      <c r="J63" s="109"/>
      <c r="K63" s="396"/>
      <c r="L63" s="99"/>
      <c r="N63" s="259" t="e">
        <f>SUMPRODUCT(--ISNA(MATCH('Module 17'!#REF!,$F$31:$F$34,0)))-COUNTIF('Module 17'!#REF!,"")</f>
        <v>#REF!</v>
      </c>
    </row>
    <row r="64" spans="2:14" ht="20.149999999999999" hidden="1" customHeight="1" thickTop="1" thickBot="1" x14ac:dyDescent="0.4">
      <c r="B64" s="99"/>
      <c r="C64" s="99"/>
      <c r="D64" s="99"/>
      <c r="E64" s="93" t="s">
        <v>18</v>
      </c>
      <c r="F64" s="110" t="s">
        <v>73</v>
      </c>
      <c r="G64" s="111"/>
      <c r="H64" s="109"/>
      <c r="I64" s="98" t="s">
        <v>143</v>
      </c>
      <c r="J64" s="109"/>
      <c r="K64" s="396"/>
      <c r="L64" s="99"/>
      <c r="N64" s="259" t="e">
        <f>SUMPRODUCT(--ISNA(MATCH('Module 18'!#REF!,$F$31:$F$34,0)))-COUNTIF('Module 18'!#REF!,"")</f>
        <v>#REF!</v>
      </c>
    </row>
    <row r="65" spans="2:14" ht="20.149999999999999" hidden="1" customHeight="1" thickTop="1" thickBot="1" x14ac:dyDescent="0.4">
      <c r="B65" s="99"/>
      <c r="C65" s="99"/>
      <c r="D65" s="99"/>
      <c r="E65" s="93" t="s">
        <v>19</v>
      </c>
      <c r="F65" s="110" t="s">
        <v>54</v>
      </c>
      <c r="G65" s="111"/>
      <c r="H65" s="109"/>
      <c r="I65" s="98" t="s">
        <v>143</v>
      </c>
      <c r="J65" s="109"/>
      <c r="K65" s="396"/>
      <c r="L65" s="99"/>
      <c r="N65" s="259" t="e">
        <f>SUMPRODUCT(--ISNA(MATCH('Module 19'!#REF!,$F$31:$F$34,0)))-COUNTIF('Module 19'!#REF!,"")</f>
        <v>#REF!</v>
      </c>
    </row>
    <row r="66" spans="2:14" ht="20.149999999999999" hidden="1" customHeight="1" thickTop="1" thickBot="1" x14ac:dyDescent="0.4">
      <c r="B66" s="99"/>
      <c r="C66" s="99"/>
      <c r="D66" s="99"/>
      <c r="E66" s="93" t="s">
        <v>20</v>
      </c>
      <c r="F66" s="110" t="s">
        <v>55</v>
      </c>
      <c r="G66" s="111"/>
      <c r="H66" s="109"/>
      <c r="I66" s="98" t="s">
        <v>143</v>
      </c>
      <c r="J66" s="109"/>
      <c r="K66" s="92"/>
      <c r="L66" s="99"/>
      <c r="N66" s="259" t="e">
        <f>SUMPRODUCT(--ISNA(MATCH('Module 20'!#REF!,$F$31:$F$34,0)))-COUNTIF('Module 20'!#REF!,"")</f>
        <v>#REF!</v>
      </c>
    </row>
    <row r="67" spans="2:14" ht="20.149999999999999" hidden="1" customHeight="1" thickTop="1" thickBot="1" x14ac:dyDescent="0.4">
      <c r="B67" s="99"/>
      <c r="C67" s="99"/>
      <c r="D67" s="99"/>
      <c r="E67" s="93" t="s">
        <v>21</v>
      </c>
      <c r="F67" s="110" t="s">
        <v>74</v>
      </c>
      <c r="G67" s="111"/>
      <c r="H67" s="109"/>
      <c r="I67" s="98" t="s">
        <v>143</v>
      </c>
      <c r="J67" s="109"/>
      <c r="K67" s="148" t="s">
        <v>154</v>
      </c>
      <c r="L67" s="99"/>
      <c r="N67" s="259" t="e">
        <f>SUMPRODUCT(--ISNA(MATCH('Module 21'!#REF!,$F$31:$F$34,0)))-COUNTIF('Module 21'!#REF!,"")</f>
        <v>#REF!</v>
      </c>
    </row>
    <row r="68" spans="2:14" ht="20.149999999999999" hidden="1" customHeight="1" thickTop="1" thickBot="1" x14ac:dyDescent="0.4">
      <c r="B68" s="99"/>
      <c r="C68" s="99"/>
      <c r="D68" s="99"/>
      <c r="E68" s="93" t="s">
        <v>22</v>
      </c>
      <c r="F68" s="110" t="s">
        <v>75</v>
      </c>
      <c r="G68" s="111"/>
      <c r="H68" s="109"/>
      <c r="I68" s="98" t="s">
        <v>143</v>
      </c>
      <c r="J68" s="109"/>
      <c r="K68" s="382"/>
      <c r="L68" s="99"/>
      <c r="N68" s="259" t="e">
        <f>SUMPRODUCT(--ISNA(MATCH('Module 22'!#REF!,$F$31:$F$34,0)))-COUNTIF('Module 22'!#REF!,"")</f>
        <v>#REF!</v>
      </c>
    </row>
    <row r="69" spans="2:14" ht="20.149999999999999" hidden="1" customHeight="1" thickTop="1" thickBot="1" x14ac:dyDescent="0.4">
      <c r="B69" s="99"/>
      <c r="C69" s="99"/>
      <c r="D69" s="99"/>
      <c r="E69" s="93" t="s">
        <v>23</v>
      </c>
      <c r="F69" s="110" t="s">
        <v>76</v>
      </c>
      <c r="G69" s="111"/>
      <c r="H69" s="109"/>
      <c r="I69" s="98" t="s">
        <v>143</v>
      </c>
      <c r="J69" s="109"/>
      <c r="K69" s="383"/>
      <c r="L69" s="99"/>
      <c r="N69" s="259" t="e">
        <f>SUMPRODUCT(--ISNA(MATCH('Module 23'!#REF!,$F$31:$F$34,0)))-COUNTIF('Module 23'!#REF!,"")</f>
        <v>#REF!</v>
      </c>
    </row>
    <row r="70" spans="2:14" ht="20.149999999999999" hidden="1" customHeight="1" thickTop="1" thickBot="1" x14ac:dyDescent="0.4">
      <c r="B70" s="99"/>
      <c r="C70" s="99"/>
      <c r="D70" s="99"/>
      <c r="E70" s="93" t="s">
        <v>24</v>
      </c>
      <c r="F70" s="110" t="s">
        <v>77</v>
      </c>
      <c r="G70" s="111"/>
      <c r="H70" s="109"/>
      <c r="I70" s="98" t="s">
        <v>143</v>
      </c>
      <c r="J70" s="109"/>
      <c r="K70" s="383"/>
      <c r="L70" s="99"/>
      <c r="N70" s="259" t="e">
        <f>SUMPRODUCT(--ISNA(MATCH('Module 24'!#REF!,$F$31:$F$34,0)))-COUNTIF('Module 24'!#REF!,"")</f>
        <v>#REF!</v>
      </c>
    </row>
    <row r="71" spans="2:14" ht="20.149999999999999" hidden="1" customHeight="1" thickTop="1" thickBot="1" x14ac:dyDescent="0.4">
      <c r="B71" s="99"/>
      <c r="C71" s="99"/>
      <c r="D71" s="99"/>
      <c r="E71" s="93" t="s">
        <v>25</v>
      </c>
      <c r="F71" s="110" t="s">
        <v>78</v>
      </c>
      <c r="G71" s="111"/>
      <c r="H71" s="109"/>
      <c r="I71" s="98" t="s">
        <v>143</v>
      </c>
      <c r="J71" s="109"/>
      <c r="K71" s="383"/>
      <c r="L71" s="99"/>
      <c r="N71" s="259" t="e">
        <f>SUMPRODUCT(--ISNA(MATCH('Module 25'!#REF!,$F$31:$F$34,0)))-COUNTIF('Module 25'!#REF!,"")</f>
        <v>#REF!</v>
      </c>
    </row>
    <row r="72" spans="2:14" ht="20.149999999999999" hidden="1" customHeight="1" thickTop="1" thickBot="1" x14ac:dyDescent="0.4">
      <c r="B72" s="99"/>
      <c r="C72" s="99"/>
      <c r="D72" s="99"/>
      <c r="E72" s="93" t="s">
        <v>26</v>
      </c>
      <c r="F72" s="110" t="s">
        <v>79</v>
      </c>
      <c r="G72" s="111"/>
      <c r="H72" s="109"/>
      <c r="I72" s="98" t="s">
        <v>143</v>
      </c>
      <c r="J72" s="109"/>
      <c r="K72" s="383"/>
      <c r="L72" s="99"/>
      <c r="N72" s="259" t="e">
        <f>SUMPRODUCT(--ISNA(MATCH('Module 26'!#REF!,$F$31:$F$34,0)))-COUNTIF('Module 26'!#REF!,"")</f>
        <v>#REF!</v>
      </c>
    </row>
    <row r="73" spans="2:14" ht="20.149999999999999" hidden="1" customHeight="1" thickTop="1" thickBot="1" x14ac:dyDescent="0.4">
      <c r="B73" s="99"/>
      <c r="C73" s="99"/>
      <c r="D73" s="99"/>
      <c r="E73" s="93" t="s">
        <v>27</v>
      </c>
      <c r="F73" s="110" t="s">
        <v>80</v>
      </c>
      <c r="G73" s="111"/>
      <c r="H73" s="109"/>
      <c r="I73" s="98" t="s">
        <v>143</v>
      </c>
      <c r="J73" s="109"/>
      <c r="K73" s="384"/>
      <c r="L73" s="99"/>
      <c r="N73" s="259" t="e">
        <f>SUMPRODUCT(--ISNA(MATCH('Module 27'!#REF!,$F$31:$F$34,0)))-COUNTIF('Module 27'!#REF!,"")</f>
        <v>#REF!</v>
      </c>
    </row>
    <row r="74" spans="2:14" ht="20.149999999999999" hidden="1" customHeight="1" thickTop="1" thickBot="1" x14ac:dyDescent="0.4">
      <c r="B74" s="99"/>
      <c r="C74" s="99"/>
      <c r="D74" s="99"/>
      <c r="E74" s="93" t="s">
        <v>28</v>
      </c>
      <c r="F74" s="110" t="s">
        <v>81</v>
      </c>
      <c r="G74" s="111"/>
      <c r="H74" s="109"/>
      <c r="I74" s="98" t="s">
        <v>143</v>
      </c>
      <c r="J74" s="109"/>
      <c r="K74" s="92"/>
      <c r="L74" s="99"/>
      <c r="N74" s="259" t="e">
        <f>SUMPRODUCT(--ISNA(MATCH('Module 28'!#REF!,$F$31:$F$34,0)))-COUNTIF('Module 28'!#REF!,"")</f>
        <v>#REF!</v>
      </c>
    </row>
    <row r="75" spans="2:14" ht="20.149999999999999" hidden="1" customHeight="1" thickTop="1" thickBot="1" x14ac:dyDescent="0.4">
      <c r="B75" s="99"/>
      <c r="C75" s="99"/>
      <c r="D75" s="99"/>
      <c r="E75" s="93" t="s">
        <v>29</v>
      </c>
      <c r="F75" s="110" t="s">
        <v>56</v>
      </c>
      <c r="G75" s="111"/>
      <c r="H75" s="109"/>
      <c r="I75" s="98" t="s">
        <v>143</v>
      </c>
      <c r="J75" s="109"/>
      <c r="K75" s="99"/>
      <c r="L75" s="99"/>
      <c r="N75" s="259" t="e">
        <f>SUMPRODUCT(--ISNA(MATCH('Module 29'!#REF!,$F$31:$F$34,0)))-COUNTIF('Module 29'!#REF!,"")</f>
        <v>#REF!</v>
      </c>
    </row>
    <row r="76" spans="2:14" ht="20.149999999999999" hidden="1" customHeight="1" thickTop="1" thickBot="1" x14ac:dyDescent="0.4">
      <c r="B76" s="99"/>
      <c r="C76" s="99"/>
      <c r="D76" s="99"/>
      <c r="E76" s="93" t="s">
        <v>30</v>
      </c>
      <c r="F76" s="110" t="s">
        <v>82</v>
      </c>
      <c r="G76" s="111"/>
      <c r="H76" s="109"/>
      <c r="I76" s="98" t="s">
        <v>143</v>
      </c>
      <c r="J76" s="109"/>
      <c r="K76" s="99"/>
      <c r="L76" s="99"/>
      <c r="N76" s="259" t="e">
        <f>SUMPRODUCT(--ISNA(MATCH('Module 30'!#REF!,$F$31:$F$34,0)))-COUNTIF('Module 30'!#REF!,"")</f>
        <v>#REF!</v>
      </c>
    </row>
    <row r="77" spans="2:14" ht="20.149999999999999" hidden="1" customHeight="1" thickTop="1" thickBot="1" x14ac:dyDescent="0.4">
      <c r="B77" s="99"/>
      <c r="C77" s="99"/>
      <c r="D77" s="99"/>
      <c r="E77" s="93" t="s">
        <v>104</v>
      </c>
      <c r="F77" s="110" t="s">
        <v>84</v>
      </c>
      <c r="G77" s="111"/>
      <c r="H77" s="109"/>
      <c r="I77" s="98" t="s">
        <v>143</v>
      </c>
      <c r="J77" s="109"/>
      <c r="K77" s="99"/>
      <c r="L77" s="99"/>
      <c r="N77" s="259" t="e">
        <f>SUMPRODUCT(--ISNA(MATCH('Module 31'!#REF!,$F$31:$F$34,0)))-COUNTIF('Module 31'!#REF!,"")</f>
        <v>#REF!</v>
      </c>
    </row>
    <row r="78" spans="2:14" ht="20.149999999999999" hidden="1" customHeight="1" thickTop="1" thickBot="1" x14ac:dyDescent="0.4">
      <c r="B78" s="99"/>
      <c r="C78" s="99"/>
      <c r="D78" s="99"/>
      <c r="E78" s="93" t="s">
        <v>105</v>
      </c>
      <c r="F78" s="110" t="s">
        <v>85</v>
      </c>
      <c r="G78" s="111"/>
      <c r="H78" s="109"/>
      <c r="I78" s="98" t="s">
        <v>143</v>
      </c>
      <c r="J78" s="109"/>
      <c r="K78" s="99"/>
      <c r="L78" s="99"/>
      <c r="N78" s="259" t="e">
        <f>SUMPRODUCT(--ISNA(MATCH('Module 32'!#REF!,$F$31:$F$34,0)))-COUNTIF('Module 32'!#REF!,"")</f>
        <v>#REF!</v>
      </c>
    </row>
    <row r="79" spans="2:14" ht="20.149999999999999" hidden="1" customHeight="1" thickTop="1" thickBot="1" x14ac:dyDescent="0.4">
      <c r="B79" s="99"/>
      <c r="C79" s="99"/>
      <c r="D79" s="99"/>
      <c r="E79" s="93" t="s">
        <v>106</v>
      </c>
      <c r="F79" s="110" t="s">
        <v>86</v>
      </c>
      <c r="G79" s="111"/>
      <c r="H79" s="109"/>
      <c r="I79" s="98" t="s">
        <v>143</v>
      </c>
      <c r="J79" s="109"/>
      <c r="K79" s="99"/>
      <c r="L79" s="99"/>
      <c r="N79" s="259" t="e">
        <f>SUMPRODUCT(--ISNA(MATCH('Module 33'!#REF!,$F$31:$F$34,0)))-COUNTIF('Module 33'!#REF!,"")</f>
        <v>#REF!</v>
      </c>
    </row>
    <row r="80" spans="2:14" ht="20.149999999999999" hidden="1" customHeight="1" thickTop="1" thickBot="1" x14ac:dyDescent="0.4">
      <c r="B80" s="99"/>
      <c r="C80" s="99"/>
      <c r="D80" s="99"/>
      <c r="E80" s="93" t="s">
        <v>108</v>
      </c>
      <c r="F80" s="110" t="s">
        <v>87</v>
      </c>
      <c r="G80" s="111"/>
      <c r="H80" s="109"/>
      <c r="I80" s="98" t="s">
        <v>143</v>
      </c>
      <c r="J80" s="109"/>
      <c r="K80" s="99"/>
      <c r="L80" s="99"/>
      <c r="N80" s="259" t="e">
        <f>SUMPRODUCT(--ISNA(MATCH('Module 34'!#REF!,$F$31:$F$34,0)))-COUNTIF('Module 34'!#REF!,"")</f>
        <v>#REF!</v>
      </c>
    </row>
    <row r="81" spans="2:14" ht="20.149999999999999" hidden="1" customHeight="1" thickTop="1" thickBot="1" x14ac:dyDescent="0.4">
      <c r="B81" s="99"/>
      <c r="C81" s="99"/>
      <c r="D81" s="99"/>
      <c r="E81" s="93" t="s">
        <v>109</v>
      </c>
      <c r="F81" s="110" t="s">
        <v>88</v>
      </c>
      <c r="G81" s="111"/>
      <c r="H81" s="109"/>
      <c r="I81" s="98" t="s">
        <v>143</v>
      </c>
      <c r="J81" s="109"/>
      <c r="K81" s="99"/>
      <c r="L81" s="99"/>
      <c r="N81" s="259" t="e">
        <f>SUMPRODUCT(--ISNA(MATCH('Module 35'!#REF!,$F$31:$F$34,0)))-COUNTIF('Module 35'!#REF!,"")</f>
        <v>#REF!</v>
      </c>
    </row>
    <row r="82" spans="2:14" ht="20.149999999999999" hidden="1" customHeight="1" thickTop="1" thickBot="1" x14ac:dyDescent="0.4">
      <c r="B82" s="99"/>
      <c r="C82" s="99"/>
      <c r="D82" s="99"/>
      <c r="E82" s="93" t="s">
        <v>110</v>
      </c>
      <c r="F82" s="110" t="s">
        <v>89</v>
      </c>
      <c r="G82" s="111"/>
      <c r="H82" s="109"/>
      <c r="I82" s="98" t="s">
        <v>143</v>
      </c>
      <c r="J82" s="109"/>
      <c r="K82" s="99"/>
      <c r="L82" s="99"/>
      <c r="N82" s="259" t="e">
        <f>SUMPRODUCT(--ISNA(MATCH('Module 36'!#REF!,$F$31:$F$34,0)))-COUNTIF('Module 36'!#REF!,"")</f>
        <v>#REF!</v>
      </c>
    </row>
    <row r="83" spans="2:14" ht="20.149999999999999" hidden="1" customHeight="1" thickTop="1" thickBot="1" x14ac:dyDescent="0.4">
      <c r="B83" s="99"/>
      <c r="C83" s="99"/>
      <c r="D83" s="99"/>
      <c r="E83" s="93" t="s">
        <v>111</v>
      </c>
      <c r="F83" s="110" t="s">
        <v>90</v>
      </c>
      <c r="G83" s="111"/>
      <c r="H83" s="109"/>
      <c r="I83" s="98" t="s">
        <v>143</v>
      </c>
      <c r="J83" s="109"/>
      <c r="K83" s="99"/>
      <c r="L83" s="99"/>
      <c r="N83" s="259" t="e">
        <f>SUMPRODUCT(--ISNA(MATCH('Module 37'!#REF!,$F$31:$F$34,0)))-COUNTIF('Module 37'!#REF!,"")</f>
        <v>#REF!</v>
      </c>
    </row>
    <row r="84" spans="2:14" ht="20.149999999999999" hidden="1" customHeight="1" thickTop="1" thickBot="1" x14ac:dyDescent="0.4">
      <c r="B84" s="99"/>
      <c r="C84" s="99"/>
      <c r="D84" s="99"/>
      <c r="E84" s="93" t="s">
        <v>112</v>
      </c>
      <c r="F84" s="110" t="s">
        <v>91</v>
      </c>
      <c r="G84" s="111"/>
      <c r="H84" s="109"/>
      <c r="I84" s="98" t="s">
        <v>143</v>
      </c>
      <c r="J84" s="109"/>
      <c r="K84" s="99"/>
      <c r="L84" s="99"/>
      <c r="N84" s="259" t="e">
        <f>SUMPRODUCT(--ISNA(MATCH('Module 38'!#REF!,$F$31:$F$34,0)))-COUNTIF('Module 38'!#REF!,"")</f>
        <v>#REF!</v>
      </c>
    </row>
    <row r="85" spans="2:14" ht="20.149999999999999" hidden="1" customHeight="1" thickTop="1" thickBot="1" x14ac:dyDescent="0.4">
      <c r="B85" s="99"/>
      <c r="C85" s="99"/>
      <c r="D85" s="99"/>
      <c r="E85" s="93" t="s">
        <v>113</v>
      </c>
      <c r="F85" s="110" t="s">
        <v>92</v>
      </c>
      <c r="G85" s="111"/>
      <c r="H85" s="109"/>
      <c r="I85" s="98" t="s">
        <v>143</v>
      </c>
      <c r="J85" s="109"/>
      <c r="K85" s="99"/>
      <c r="L85" s="99"/>
      <c r="N85" s="259" t="e">
        <f>SUMPRODUCT(--ISNA(MATCH('Module 39'!#REF!,$F$31:$F$34,0)))-COUNTIF('Module 39'!#REF!,"")</f>
        <v>#REF!</v>
      </c>
    </row>
    <row r="86" spans="2:14" ht="20.149999999999999" hidden="1" customHeight="1" thickTop="1" thickBot="1" x14ac:dyDescent="0.4">
      <c r="B86" s="99"/>
      <c r="C86" s="99"/>
      <c r="D86" s="99"/>
      <c r="E86" s="93" t="s">
        <v>114</v>
      </c>
      <c r="F86" s="110" t="s">
        <v>93</v>
      </c>
      <c r="G86" s="111"/>
      <c r="H86" s="109"/>
      <c r="I86" s="98" t="s">
        <v>143</v>
      </c>
      <c r="J86" s="109"/>
      <c r="K86" s="99"/>
      <c r="L86" s="99"/>
      <c r="N86" s="259" t="e">
        <f>SUMPRODUCT(--ISNA(MATCH('Module 40'!#REF!,$F$31:$F$34,0)))-COUNTIF('Module 40'!#REF!,"")</f>
        <v>#REF!</v>
      </c>
    </row>
    <row r="87" spans="2:14" ht="20.149999999999999" hidden="1" customHeight="1" thickTop="1" thickBot="1" x14ac:dyDescent="0.4">
      <c r="B87" s="99"/>
      <c r="C87" s="99"/>
      <c r="D87" s="99"/>
      <c r="E87" s="93" t="s">
        <v>115</v>
      </c>
      <c r="F87" s="110" t="s">
        <v>94</v>
      </c>
      <c r="G87" s="111"/>
      <c r="H87" s="109"/>
      <c r="I87" s="98" t="s">
        <v>143</v>
      </c>
      <c r="J87" s="109"/>
      <c r="K87" s="99"/>
      <c r="L87" s="99"/>
      <c r="N87" s="259" t="e">
        <f>SUMPRODUCT(--ISNA(MATCH('Module 41'!#REF!,$F$31:$F$34,0)))-COUNTIF('Module 41'!#REF!,"")</f>
        <v>#REF!</v>
      </c>
    </row>
    <row r="88" spans="2:14" ht="20.149999999999999" hidden="1" customHeight="1" thickTop="1" thickBot="1" x14ac:dyDescent="0.4">
      <c r="B88" s="99"/>
      <c r="C88" s="99"/>
      <c r="D88" s="99"/>
      <c r="E88" s="93" t="s">
        <v>116</v>
      </c>
      <c r="F88" s="110" t="s">
        <v>95</v>
      </c>
      <c r="G88" s="111"/>
      <c r="H88" s="109"/>
      <c r="I88" s="98" t="s">
        <v>143</v>
      </c>
      <c r="J88" s="109"/>
      <c r="K88" s="99"/>
      <c r="L88" s="99"/>
      <c r="N88" s="259" t="e">
        <f>SUMPRODUCT(--ISNA(MATCH('Module 42'!#REF!,$F$31:$F$34,0)))-COUNTIF('Module 42'!#REF!,"")</f>
        <v>#REF!</v>
      </c>
    </row>
    <row r="89" spans="2:14" ht="20.149999999999999" hidden="1" customHeight="1" thickTop="1" thickBot="1" x14ac:dyDescent="0.4">
      <c r="B89" s="99"/>
      <c r="C89" s="99"/>
      <c r="D89" s="99"/>
      <c r="E89" s="93" t="s">
        <v>117</v>
      </c>
      <c r="F89" s="110" t="s">
        <v>96</v>
      </c>
      <c r="G89" s="111"/>
      <c r="H89" s="109"/>
      <c r="I89" s="98" t="s">
        <v>143</v>
      </c>
      <c r="J89" s="109"/>
      <c r="K89" s="99"/>
      <c r="L89" s="99"/>
      <c r="N89" s="259" t="e">
        <f>SUMPRODUCT(--ISNA(MATCH('Module 43'!#REF!,$F$31:$F$34,0)))-COUNTIF('Module 43'!#REF!,"")</f>
        <v>#REF!</v>
      </c>
    </row>
    <row r="90" spans="2:14" ht="20.149999999999999" hidden="1" customHeight="1" thickTop="1" thickBot="1" x14ac:dyDescent="0.4">
      <c r="B90" s="99"/>
      <c r="C90" s="99"/>
      <c r="D90" s="99"/>
      <c r="E90" s="93" t="s">
        <v>107</v>
      </c>
      <c r="F90" s="110" t="s">
        <v>97</v>
      </c>
      <c r="G90" s="111"/>
      <c r="H90" s="109"/>
      <c r="I90" s="98" t="s">
        <v>143</v>
      </c>
      <c r="J90" s="109"/>
      <c r="K90" s="99"/>
      <c r="L90" s="99"/>
      <c r="N90" s="259" t="e">
        <f>SUMPRODUCT(--ISNA(MATCH('Module 44'!#REF!,$F$31:$F$34,0)))-COUNTIF('Module 44'!#REF!,"")</f>
        <v>#REF!</v>
      </c>
    </row>
    <row r="91" spans="2:14" ht="20.149999999999999" hidden="1" customHeight="1" thickTop="1" thickBot="1" x14ac:dyDescent="0.4">
      <c r="B91" s="99"/>
      <c r="C91" s="99"/>
      <c r="D91" s="99"/>
      <c r="E91" s="93" t="s">
        <v>118</v>
      </c>
      <c r="F91" s="110" t="s">
        <v>98</v>
      </c>
      <c r="G91" s="111"/>
      <c r="H91" s="109"/>
      <c r="I91" s="98" t="s">
        <v>143</v>
      </c>
      <c r="J91" s="109"/>
      <c r="K91" s="99"/>
      <c r="L91" s="99"/>
      <c r="N91" s="259" t="e">
        <f>SUMPRODUCT(--ISNA(MATCH('Module 45'!#REF!,$F$31:$F$34,0)))-COUNTIF('Module 45'!#REF!,"")</f>
        <v>#REF!</v>
      </c>
    </row>
    <row r="92" spans="2:14" ht="20.149999999999999" hidden="1" customHeight="1" thickTop="1" thickBot="1" x14ac:dyDescent="0.4">
      <c r="B92" s="99"/>
      <c r="C92" s="99"/>
      <c r="D92" s="99"/>
      <c r="E92" s="93" t="s">
        <v>119</v>
      </c>
      <c r="F92" s="110" t="s">
        <v>99</v>
      </c>
      <c r="G92" s="111"/>
      <c r="H92" s="109"/>
      <c r="I92" s="98" t="s">
        <v>143</v>
      </c>
      <c r="J92" s="109"/>
      <c r="K92" s="99"/>
      <c r="L92" s="99"/>
      <c r="N92" s="259" t="e">
        <f>SUMPRODUCT(--ISNA(MATCH('Module 46'!#REF!,$F$31:$F$34,0)))-COUNTIF('Module 46'!#REF!,"")</f>
        <v>#REF!</v>
      </c>
    </row>
    <row r="93" spans="2:14" ht="20.149999999999999" hidden="1" customHeight="1" thickTop="1" thickBot="1" x14ac:dyDescent="0.4">
      <c r="B93" s="99"/>
      <c r="C93" s="99"/>
      <c r="D93" s="99"/>
      <c r="E93" s="93" t="s">
        <v>120</v>
      </c>
      <c r="F93" s="110" t="s">
        <v>100</v>
      </c>
      <c r="G93" s="111"/>
      <c r="H93" s="109"/>
      <c r="I93" s="98" t="s">
        <v>143</v>
      </c>
      <c r="J93" s="109"/>
      <c r="K93" s="99"/>
      <c r="L93" s="99"/>
      <c r="N93" s="259" t="e">
        <f>SUMPRODUCT(--ISNA(MATCH('Module 47'!#REF!,$F$31:$F$34,0)))-COUNTIF('Module 47'!#REF!,"")</f>
        <v>#REF!</v>
      </c>
    </row>
    <row r="94" spans="2:14" ht="20.149999999999999" hidden="1" customHeight="1" thickTop="1" thickBot="1" x14ac:dyDescent="0.4">
      <c r="B94" s="99"/>
      <c r="C94" s="99"/>
      <c r="D94" s="99"/>
      <c r="E94" s="93" t="s">
        <v>121</v>
      </c>
      <c r="F94" s="110" t="s">
        <v>101</v>
      </c>
      <c r="G94" s="111"/>
      <c r="H94" s="109"/>
      <c r="I94" s="98" t="s">
        <v>143</v>
      </c>
      <c r="J94" s="109"/>
      <c r="K94" s="99"/>
      <c r="L94" s="99"/>
      <c r="N94" s="259" t="e">
        <f>SUMPRODUCT(--ISNA(MATCH('Module 48'!#REF!,$F$31:$F$34,0)))-COUNTIF('Module 48'!#REF!,"")</f>
        <v>#REF!</v>
      </c>
    </row>
    <row r="95" spans="2:14" ht="20.149999999999999" hidden="1" customHeight="1" thickTop="1" thickBot="1" x14ac:dyDescent="0.4">
      <c r="B95" s="99"/>
      <c r="C95" s="99"/>
      <c r="D95" s="99"/>
      <c r="E95" s="93" t="s">
        <v>122</v>
      </c>
      <c r="F95" s="110" t="s">
        <v>102</v>
      </c>
      <c r="G95" s="111"/>
      <c r="H95" s="109"/>
      <c r="I95" s="98" t="s">
        <v>143</v>
      </c>
      <c r="J95" s="109"/>
      <c r="K95" s="99"/>
      <c r="L95" s="99"/>
      <c r="N95" s="259" t="e">
        <f>SUMPRODUCT(--ISNA(MATCH('Module 49'!#REF!,$F$31:$F$34,0)))-COUNTIF('Module 49'!#REF!,"")</f>
        <v>#REF!</v>
      </c>
    </row>
    <row r="96" spans="2:14" ht="20.149999999999999" hidden="1" customHeight="1" thickTop="1" thickBot="1" x14ac:dyDescent="0.4">
      <c r="B96" s="99"/>
      <c r="C96" s="99"/>
      <c r="D96" s="99"/>
      <c r="E96" s="93" t="s">
        <v>123</v>
      </c>
      <c r="F96" s="110" t="s">
        <v>103</v>
      </c>
      <c r="G96" s="111"/>
      <c r="H96" s="109"/>
      <c r="I96" s="98" t="s">
        <v>143</v>
      </c>
      <c r="J96" s="109"/>
      <c r="K96" s="99"/>
      <c r="L96" s="99"/>
      <c r="N96" s="259" t="e">
        <f>SUMPRODUCT(--ISNA(MATCH('Module 50'!#REF!,$F$31:$F$34,0)))-COUNTIF('Module 50'!#REF!,"")</f>
        <v>#REF!</v>
      </c>
    </row>
    <row r="97" spans="2:12" ht="12" customHeight="1" thickTop="1" thickBot="1" x14ac:dyDescent="0.4">
      <c r="B97" s="99"/>
      <c r="C97" s="99"/>
      <c r="D97" s="99"/>
      <c r="E97" s="99"/>
      <c r="F97" s="99"/>
      <c r="G97" s="99"/>
      <c r="H97" s="99"/>
      <c r="I97" s="99"/>
      <c r="J97" s="99"/>
      <c r="K97" s="99"/>
      <c r="L97" s="99"/>
    </row>
    <row r="98" spans="2:12" ht="20.149999999999999" customHeight="1" thickTop="1" thickBot="1" x14ac:dyDescent="0.4"/>
    <row r="99" spans="2:12" ht="20.149999999999999" customHeight="1" thickTop="1" thickBot="1" x14ac:dyDescent="0.4">
      <c r="B99" s="151">
        <v>4</v>
      </c>
      <c r="C99" s="381" t="s">
        <v>170</v>
      </c>
      <c r="D99" s="381"/>
      <c r="E99" s="381"/>
      <c r="F99" s="381"/>
      <c r="G99" s="381"/>
      <c r="H99" s="381"/>
      <c r="I99" s="381"/>
      <c r="J99" s="381"/>
      <c r="K99" s="381"/>
      <c r="L99" s="381"/>
    </row>
    <row r="100" spans="2:12" ht="12" customHeight="1" thickTop="1" thickBot="1" x14ac:dyDescent="0.4">
      <c r="B100" s="133"/>
      <c r="C100" s="92"/>
      <c r="D100" s="92"/>
      <c r="E100" s="92"/>
      <c r="F100" s="92"/>
      <c r="G100" s="92"/>
      <c r="H100" s="92"/>
      <c r="I100" s="92"/>
      <c r="J100" s="92"/>
      <c r="K100" s="92"/>
      <c r="L100" s="134"/>
    </row>
    <row r="101" spans="2:12" ht="20.149999999999999" customHeight="1" thickTop="1" thickBot="1" x14ac:dyDescent="0.4">
      <c r="B101" s="133"/>
      <c r="C101" s="98" t="s">
        <v>145</v>
      </c>
      <c r="D101" s="92"/>
      <c r="E101" s="373" t="s">
        <v>173</v>
      </c>
      <c r="F101" s="374"/>
      <c r="G101" s="374"/>
      <c r="H101" s="375"/>
      <c r="I101" s="98" t="s">
        <v>145</v>
      </c>
      <c r="J101" s="92"/>
      <c r="K101" s="125" t="s">
        <v>154</v>
      </c>
      <c r="L101" s="134"/>
    </row>
    <row r="102" spans="2:12" ht="20.149999999999999" customHeight="1" thickTop="1" thickBot="1" x14ac:dyDescent="0.4">
      <c r="B102" s="133"/>
      <c r="C102" s="99"/>
      <c r="D102" s="92"/>
      <c r="E102" s="234" t="s">
        <v>195</v>
      </c>
      <c r="F102" s="235"/>
      <c r="G102" s="235"/>
      <c r="H102" s="236"/>
      <c r="I102" s="98" t="s">
        <v>145</v>
      </c>
      <c r="J102" s="92"/>
      <c r="K102" s="376"/>
      <c r="L102" s="134"/>
    </row>
    <row r="103" spans="2:12" ht="20.149999999999999" customHeight="1" thickTop="1" thickBot="1" x14ac:dyDescent="0.4">
      <c r="B103" s="133"/>
      <c r="C103" s="107" t="s">
        <v>236</v>
      </c>
      <c r="D103" s="92"/>
      <c r="E103" s="373" t="s">
        <v>194</v>
      </c>
      <c r="F103" s="374"/>
      <c r="G103" s="374"/>
      <c r="H103" s="375"/>
      <c r="I103" s="98" t="s">
        <v>145</v>
      </c>
      <c r="J103" s="92"/>
      <c r="K103" s="377"/>
      <c r="L103" s="134"/>
    </row>
    <row r="104" spans="2:12" ht="20.149999999999999" customHeight="1" thickTop="1" thickBot="1" x14ac:dyDescent="0.4">
      <c r="B104" s="133"/>
      <c r="C104" s="152"/>
      <c r="D104" s="92"/>
      <c r="E104" s="373" t="s">
        <v>218</v>
      </c>
      <c r="F104" s="374"/>
      <c r="G104" s="374"/>
      <c r="H104" s="375"/>
      <c r="I104" s="98" t="s">
        <v>145</v>
      </c>
      <c r="J104" s="92"/>
      <c r="K104" s="377"/>
      <c r="L104" s="134"/>
    </row>
    <row r="105" spans="2:12" ht="20.149999999999999" customHeight="1" thickTop="1" thickBot="1" x14ac:dyDescent="0.4">
      <c r="B105" s="133"/>
      <c r="C105" s="152"/>
      <c r="D105" s="92"/>
      <c r="E105" s="287" t="s">
        <v>3086</v>
      </c>
      <c r="F105" s="288"/>
      <c r="G105" s="288"/>
      <c r="H105" s="289"/>
      <c r="I105" s="98" t="s">
        <v>145</v>
      </c>
      <c r="J105" s="92"/>
      <c r="K105" s="377"/>
      <c r="L105" s="134"/>
    </row>
    <row r="106" spans="2:12" ht="20.149999999999999" customHeight="1" thickTop="1" thickBot="1" x14ac:dyDescent="0.4">
      <c r="B106" s="133"/>
      <c r="C106" s="129"/>
      <c r="D106" s="92"/>
      <c r="E106" s="373" t="s">
        <v>175</v>
      </c>
      <c r="F106" s="374"/>
      <c r="G106" s="374"/>
      <c r="H106" s="375"/>
      <c r="I106" s="98" t="s">
        <v>145</v>
      </c>
      <c r="J106" s="92"/>
      <c r="K106" s="377"/>
      <c r="L106" s="134"/>
    </row>
    <row r="107" spans="2:12" ht="20.149999999999999" customHeight="1" thickTop="1" thickBot="1" x14ac:dyDescent="0.4">
      <c r="B107" s="133"/>
      <c r="C107" s="129"/>
      <c r="D107" s="92"/>
      <c r="E107" s="373" t="s">
        <v>177</v>
      </c>
      <c r="F107" s="374"/>
      <c r="G107" s="374"/>
      <c r="H107" s="375"/>
      <c r="I107" s="98" t="s">
        <v>145</v>
      </c>
      <c r="J107" s="92"/>
      <c r="K107" s="377"/>
      <c r="L107" s="134"/>
    </row>
    <row r="108" spans="2:12" ht="20.149999999999999" customHeight="1" thickTop="1" thickBot="1" x14ac:dyDescent="0.4">
      <c r="B108" s="133"/>
      <c r="C108" s="129"/>
      <c r="D108" s="92"/>
      <c r="E108" s="373" t="s">
        <v>220</v>
      </c>
      <c r="F108" s="374"/>
      <c r="G108" s="374"/>
      <c r="H108" s="375"/>
      <c r="I108" s="98" t="s">
        <v>145</v>
      </c>
      <c r="J108" s="92"/>
      <c r="K108" s="378"/>
      <c r="L108" s="134"/>
    </row>
    <row r="109" spans="2:12" ht="12" customHeight="1" thickTop="1" thickBot="1" x14ac:dyDescent="0.4">
      <c r="B109" s="135"/>
      <c r="C109" s="136"/>
      <c r="D109" s="136"/>
      <c r="E109" s="136"/>
      <c r="F109" s="136"/>
      <c r="G109" s="136"/>
      <c r="H109" s="136"/>
      <c r="I109" s="136"/>
      <c r="J109" s="136"/>
      <c r="K109" s="136"/>
      <c r="L109" s="137"/>
    </row>
    <row r="110" spans="2:12" ht="20.149999999999999" customHeight="1" thickTop="1" thickBot="1" x14ac:dyDescent="0.4"/>
    <row r="111" spans="2:12" ht="20.149999999999999" customHeight="1" thickTop="1" thickBot="1" x14ac:dyDescent="0.4">
      <c r="B111" s="151">
        <v>5</v>
      </c>
      <c r="C111" s="358" t="s">
        <v>169</v>
      </c>
      <c r="D111" s="359"/>
      <c r="E111" s="359"/>
      <c r="F111" s="359"/>
      <c r="G111" s="359"/>
      <c r="H111" s="359"/>
      <c r="I111" s="359"/>
      <c r="J111" s="359"/>
      <c r="K111" s="359"/>
      <c r="L111" s="360"/>
    </row>
    <row r="112" spans="2:12" ht="12" customHeight="1" thickTop="1" thickBot="1" x14ac:dyDescent="0.4">
      <c r="B112" s="133"/>
      <c r="C112" s="92"/>
      <c r="D112" s="92"/>
      <c r="E112" s="92"/>
      <c r="F112" s="92"/>
      <c r="G112" s="92"/>
      <c r="H112" s="92"/>
      <c r="I112" s="92"/>
      <c r="J112" s="92"/>
      <c r="K112" s="92"/>
      <c r="L112" s="134"/>
    </row>
    <row r="113" spans="2:12" ht="20.149999999999999" customHeight="1" thickTop="1" thickBot="1" x14ac:dyDescent="0.4">
      <c r="B113" s="133"/>
      <c r="C113" s="98" t="s">
        <v>145</v>
      </c>
      <c r="D113" s="92"/>
      <c r="E113" s="379" t="s">
        <v>179</v>
      </c>
      <c r="F113" s="380"/>
      <c r="G113" s="380"/>
      <c r="H113" s="380"/>
      <c r="I113" s="380"/>
      <c r="J113" s="92"/>
      <c r="K113" s="125" t="s">
        <v>154</v>
      </c>
      <c r="L113" s="134"/>
    </row>
    <row r="114" spans="2:12" ht="20.149999999999999" customHeight="1" thickTop="1" thickBot="1" x14ac:dyDescent="0.4">
      <c r="B114" s="133"/>
      <c r="C114" s="99"/>
      <c r="D114" s="92"/>
      <c r="E114" s="92"/>
      <c r="F114" s="92"/>
      <c r="G114" s="92"/>
      <c r="H114" s="92"/>
      <c r="I114" s="92"/>
      <c r="J114" s="92"/>
      <c r="K114" s="376" t="s">
        <v>229</v>
      </c>
      <c r="L114" s="134"/>
    </row>
    <row r="115" spans="2:12" ht="74.150000000000006" customHeight="1" thickTop="1" thickBot="1" x14ac:dyDescent="0.4">
      <c r="B115" s="133"/>
      <c r="C115" s="107" t="s">
        <v>236</v>
      </c>
      <c r="D115" s="92"/>
      <c r="E115" s="92"/>
      <c r="F115" s="92"/>
      <c r="G115" s="92"/>
      <c r="H115" s="92"/>
      <c r="I115" s="92"/>
      <c r="J115" s="92"/>
      <c r="K115" s="378"/>
      <c r="L115" s="134"/>
    </row>
    <row r="116" spans="2:12" ht="12" customHeight="1" thickTop="1" thickBot="1" x14ac:dyDescent="0.4">
      <c r="B116" s="135"/>
      <c r="C116" s="136"/>
      <c r="D116" s="136"/>
      <c r="E116" s="136"/>
      <c r="F116" s="136"/>
      <c r="G116" s="136"/>
      <c r="H116" s="136"/>
      <c r="I116" s="136"/>
      <c r="J116" s="136"/>
      <c r="K116" s="136"/>
      <c r="L116" s="137"/>
    </row>
    <row r="117" spans="2:12" ht="20.149999999999999" customHeight="1" thickTop="1" x14ac:dyDescent="0.35"/>
    <row r="118" spans="2:12" ht="30" customHeight="1" x14ac:dyDescent="0.35">
      <c r="B118" s="290" t="s">
        <v>157</v>
      </c>
      <c r="C118" s="290"/>
      <c r="D118" s="290"/>
      <c r="E118" s="290"/>
      <c r="F118" s="290"/>
      <c r="G118" s="290"/>
      <c r="H118" s="290"/>
      <c r="I118" s="290"/>
      <c r="J118" s="290"/>
      <c r="K118" s="290"/>
      <c r="L118" s="290"/>
    </row>
    <row r="119" spans="2:12" ht="20.149999999999999" customHeight="1" thickBot="1" x14ac:dyDescent="0.4"/>
    <row r="120" spans="2:12" ht="20.149999999999999" customHeight="1" thickTop="1" thickBot="1" x14ac:dyDescent="0.4">
      <c r="B120" s="151">
        <v>6</v>
      </c>
      <c r="C120" s="358" t="s">
        <v>158</v>
      </c>
      <c r="D120" s="359"/>
      <c r="E120" s="359"/>
      <c r="F120" s="359"/>
      <c r="G120" s="359"/>
      <c r="H120" s="359"/>
      <c r="I120" s="359"/>
      <c r="J120" s="359"/>
      <c r="K120" s="359"/>
      <c r="L120" s="360"/>
    </row>
    <row r="121" spans="2:12" ht="12" customHeight="1" thickTop="1" thickBot="1" x14ac:dyDescent="0.4">
      <c r="B121" s="99"/>
      <c r="C121" s="99"/>
      <c r="D121" s="99"/>
      <c r="E121" s="99"/>
      <c r="F121" s="99"/>
      <c r="G121" s="99"/>
      <c r="H121" s="99"/>
      <c r="I121" s="99"/>
      <c r="J121" s="99"/>
      <c r="K121" s="99"/>
      <c r="L121" s="99"/>
    </row>
    <row r="122" spans="2:12" ht="20.149999999999999" customHeight="1" thickTop="1" thickBot="1" x14ac:dyDescent="0.4">
      <c r="B122" s="99"/>
      <c r="C122" s="98" t="s">
        <v>143</v>
      </c>
      <c r="D122" s="99"/>
      <c r="E122" s="114" t="s">
        <v>159</v>
      </c>
      <c r="F122" s="108"/>
      <c r="G122" s="278" t="s">
        <v>154</v>
      </c>
      <c r="H122" s="279"/>
      <c r="I122" s="279"/>
      <c r="J122" s="279"/>
      <c r="K122" s="280"/>
      <c r="L122" s="99"/>
    </row>
    <row r="123" spans="2:12" ht="20.149999999999999" customHeight="1" thickTop="1" thickBot="1" x14ac:dyDescent="0.4">
      <c r="B123" s="99"/>
      <c r="C123" s="99"/>
      <c r="D123" s="99"/>
      <c r="E123" s="93" t="s">
        <v>182</v>
      </c>
      <c r="F123" s="99"/>
      <c r="G123" s="269"/>
      <c r="H123" s="270"/>
      <c r="I123" s="270"/>
      <c r="J123" s="270"/>
      <c r="K123" s="271"/>
      <c r="L123" s="99"/>
    </row>
    <row r="124" spans="2:12" ht="20.149999999999999" customHeight="1" thickTop="1" thickBot="1" x14ac:dyDescent="0.4">
      <c r="B124" s="99"/>
      <c r="C124" s="107" t="s">
        <v>147</v>
      </c>
      <c r="D124" s="99"/>
      <c r="E124" s="165" t="s">
        <v>183</v>
      </c>
      <c r="F124" s="99"/>
      <c r="G124" s="272"/>
      <c r="H124" s="273"/>
      <c r="I124" s="273"/>
      <c r="J124" s="273"/>
      <c r="K124" s="274"/>
      <c r="L124" s="99"/>
    </row>
    <row r="125" spans="2:12" ht="20.149999999999999" customHeight="1" thickTop="1" thickBot="1" x14ac:dyDescent="0.4">
      <c r="B125" s="99"/>
      <c r="C125" s="98"/>
      <c r="D125" s="99"/>
      <c r="E125" s="94" t="s">
        <v>160</v>
      </c>
      <c r="F125" s="99"/>
      <c r="G125" s="275"/>
      <c r="H125" s="276"/>
      <c r="I125" s="276"/>
      <c r="J125" s="276"/>
      <c r="K125" s="277"/>
      <c r="L125" s="99"/>
    </row>
    <row r="126" spans="2:12" ht="12" customHeight="1" thickTop="1" thickBot="1" x14ac:dyDescent="0.4">
      <c r="B126" s="99"/>
      <c r="C126" s="99"/>
      <c r="D126" s="99"/>
      <c r="E126" s="99"/>
      <c r="F126" s="99"/>
      <c r="G126" s="99"/>
      <c r="H126" s="99"/>
      <c r="I126" s="99"/>
      <c r="J126" s="99"/>
      <c r="K126" s="99"/>
      <c r="L126" s="99"/>
    </row>
    <row r="127" spans="2:12" ht="20.149999999999999" customHeight="1" thickTop="1" thickBot="1" x14ac:dyDescent="0.4"/>
    <row r="128" spans="2:12" ht="20.149999999999999" customHeight="1" thickTop="1" thickBot="1" x14ac:dyDescent="0.4">
      <c r="B128" s="151">
        <v>7</v>
      </c>
      <c r="C128" s="358" t="s">
        <v>167</v>
      </c>
      <c r="D128" s="359"/>
      <c r="E128" s="359"/>
      <c r="F128" s="359"/>
      <c r="G128" s="359"/>
      <c r="H128" s="359"/>
      <c r="I128" s="359"/>
      <c r="J128" s="359"/>
      <c r="K128" s="359"/>
      <c r="L128" s="360"/>
    </row>
    <row r="129" spans="2:12" ht="20.149999999999999" customHeight="1" thickTop="1" thickBot="1" x14ac:dyDescent="0.4">
      <c r="B129" s="99"/>
      <c r="C129" s="99"/>
      <c r="D129" s="99"/>
      <c r="E129" s="99"/>
      <c r="F129" s="99"/>
      <c r="G129" s="99"/>
      <c r="H129" s="99"/>
      <c r="I129" s="99"/>
      <c r="J129" s="99"/>
      <c r="K129" s="99"/>
      <c r="L129" s="99"/>
    </row>
    <row r="130" spans="2:12" ht="20.149999999999999" customHeight="1" thickTop="1" thickBot="1" x14ac:dyDescent="0.4">
      <c r="B130" s="99"/>
      <c r="C130" s="98" t="s">
        <v>143</v>
      </c>
      <c r="D130" s="99"/>
      <c r="E130" s="114" t="s">
        <v>43</v>
      </c>
      <c r="F130" s="108"/>
      <c r="G130" s="278" t="s">
        <v>154</v>
      </c>
      <c r="H130" s="279"/>
      <c r="I130" s="279"/>
      <c r="J130" s="279"/>
      <c r="K130" s="280"/>
      <c r="L130" s="99"/>
    </row>
    <row r="131" spans="2:12" ht="20.149999999999999" customHeight="1" thickTop="1" thickBot="1" x14ac:dyDescent="0.4">
      <c r="B131" s="99"/>
      <c r="C131" s="99"/>
      <c r="D131" s="99"/>
      <c r="E131" s="371" t="str">
        <f>IF(SUM(Summary!B4:B989)&gt;0,"Yes","No")</f>
        <v>No</v>
      </c>
      <c r="F131" s="99"/>
      <c r="G131" s="269"/>
      <c r="H131" s="270"/>
      <c r="I131" s="270"/>
      <c r="J131" s="270"/>
      <c r="K131" s="271"/>
      <c r="L131" s="99"/>
    </row>
    <row r="132" spans="2:12" ht="20.149999999999999" customHeight="1" thickTop="1" thickBot="1" x14ac:dyDescent="0.4">
      <c r="B132" s="99"/>
      <c r="C132" s="107" t="s">
        <v>147</v>
      </c>
      <c r="D132" s="99"/>
      <c r="E132" s="372"/>
      <c r="F132" s="99"/>
      <c r="G132" s="275"/>
      <c r="H132" s="276"/>
      <c r="I132" s="276"/>
      <c r="J132" s="276"/>
      <c r="K132" s="277"/>
      <c r="L132" s="99"/>
    </row>
    <row r="133" spans="2:12" ht="20.149999999999999" customHeight="1" thickTop="1" thickBot="1" x14ac:dyDescent="0.4">
      <c r="B133" s="99"/>
      <c r="C133" s="99"/>
      <c r="D133" s="99"/>
      <c r="E133" s="99"/>
      <c r="F133" s="99"/>
      <c r="G133" s="99"/>
      <c r="H133" s="99"/>
      <c r="I133" s="99"/>
      <c r="J133" s="99"/>
      <c r="K133" s="99"/>
      <c r="L133" s="99"/>
    </row>
    <row r="134" spans="2:12" ht="20.149999999999999" customHeight="1" thickTop="1" thickBot="1" x14ac:dyDescent="0.4"/>
    <row r="135" spans="2:12" ht="20.149999999999999" customHeight="1" thickTop="1" thickBot="1" x14ac:dyDescent="0.4">
      <c r="B135" s="151">
        <v>8</v>
      </c>
      <c r="C135" s="358" t="s">
        <v>196</v>
      </c>
      <c r="D135" s="359"/>
      <c r="E135" s="359"/>
      <c r="F135" s="359"/>
      <c r="G135" s="359"/>
      <c r="H135" s="359"/>
      <c r="I135" s="359"/>
      <c r="J135" s="359"/>
      <c r="K135" s="359"/>
      <c r="L135" s="360"/>
    </row>
    <row r="136" spans="2:12" ht="12" customHeight="1" thickTop="1" thickBot="1" x14ac:dyDescent="0.4">
      <c r="B136" s="133"/>
      <c r="C136" s="92"/>
      <c r="D136" s="92"/>
      <c r="E136" s="92"/>
      <c r="F136" s="92"/>
      <c r="G136" s="92"/>
      <c r="H136" s="92"/>
      <c r="I136" s="92"/>
      <c r="J136" s="92"/>
      <c r="K136" s="92"/>
      <c r="L136" s="134"/>
    </row>
    <row r="137" spans="2:12" ht="20.149999999999999" customHeight="1" thickTop="1" thickBot="1" x14ac:dyDescent="0.4">
      <c r="B137" s="133"/>
      <c r="C137" s="98" t="s">
        <v>143</v>
      </c>
      <c r="D137" s="92"/>
      <c r="E137" s="373" t="s">
        <v>197</v>
      </c>
      <c r="F137" s="374"/>
      <c r="G137" s="374"/>
      <c r="H137" s="375"/>
      <c r="I137" s="98" t="s">
        <v>143</v>
      </c>
      <c r="J137" s="92"/>
      <c r="K137" s="237" t="s">
        <v>154</v>
      </c>
      <c r="L137" s="134"/>
    </row>
    <row r="138" spans="2:12" ht="20.149999999999999" customHeight="1" thickTop="1" thickBot="1" x14ac:dyDescent="0.4">
      <c r="B138" s="133"/>
      <c r="C138" s="99"/>
      <c r="D138" s="92"/>
      <c r="E138" s="373" t="s">
        <v>198</v>
      </c>
      <c r="F138" s="374"/>
      <c r="G138" s="374"/>
      <c r="H138" s="375"/>
      <c r="I138" s="98" t="s">
        <v>143</v>
      </c>
      <c r="J138" s="92"/>
      <c r="K138" s="376" t="s">
        <v>219</v>
      </c>
      <c r="L138" s="134"/>
    </row>
    <row r="139" spans="2:12" ht="20.149999999999999" customHeight="1" thickTop="1" thickBot="1" x14ac:dyDescent="0.4">
      <c r="B139" s="133"/>
      <c r="C139" s="107" t="s">
        <v>147</v>
      </c>
      <c r="D139" s="92"/>
      <c r="E139" s="373" t="s">
        <v>199</v>
      </c>
      <c r="F139" s="374"/>
      <c r="G139" s="374"/>
      <c r="H139" s="375"/>
      <c r="I139" s="98" t="s">
        <v>143</v>
      </c>
      <c r="J139" s="92"/>
      <c r="K139" s="377"/>
      <c r="L139" s="134"/>
    </row>
    <row r="140" spans="2:12" ht="20.149999999999999" customHeight="1" thickTop="1" thickBot="1" x14ac:dyDescent="0.4">
      <c r="B140" s="133"/>
      <c r="C140" s="152"/>
      <c r="D140" s="92"/>
      <c r="E140" s="373" t="s">
        <v>200</v>
      </c>
      <c r="F140" s="374"/>
      <c r="G140" s="374"/>
      <c r="H140" s="375"/>
      <c r="I140" s="98" t="s">
        <v>143</v>
      </c>
      <c r="J140" s="92"/>
      <c r="K140" s="377"/>
      <c r="L140" s="134"/>
    </row>
    <row r="141" spans="2:12" ht="20.149999999999999" customHeight="1" thickTop="1" thickBot="1" x14ac:dyDescent="0.4">
      <c r="B141" s="133"/>
      <c r="C141" s="152"/>
      <c r="D141" s="92"/>
      <c r="E141" s="373" t="s">
        <v>201</v>
      </c>
      <c r="F141" s="374"/>
      <c r="G141" s="374"/>
      <c r="H141" s="375"/>
      <c r="I141" s="98" t="s">
        <v>143</v>
      </c>
      <c r="J141" s="92"/>
      <c r="K141" s="377"/>
      <c r="L141" s="134"/>
    </row>
    <row r="142" spans="2:12" ht="20.149999999999999" customHeight="1" thickTop="1" thickBot="1" x14ac:dyDescent="0.4">
      <c r="B142" s="133"/>
      <c r="C142" s="129"/>
      <c r="D142" s="92"/>
      <c r="E142" s="373" t="s">
        <v>192</v>
      </c>
      <c r="F142" s="374"/>
      <c r="G142" s="374"/>
      <c r="H142" s="375"/>
      <c r="I142" s="98" t="s">
        <v>143</v>
      </c>
      <c r="J142" s="92"/>
      <c r="K142" s="377"/>
      <c r="L142" s="134"/>
    </row>
    <row r="143" spans="2:12" ht="20.149999999999999" customHeight="1" thickTop="1" thickBot="1" x14ac:dyDescent="0.4">
      <c r="B143" s="133"/>
      <c r="C143" s="129"/>
      <c r="D143" s="92"/>
      <c r="E143" s="373" t="s">
        <v>193</v>
      </c>
      <c r="F143" s="374"/>
      <c r="G143" s="374"/>
      <c r="H143" s="375"/>
      <c r="I143" s="98" t="s">
        <v>143</v>
      </c>
      <c r="J143" s="92"/>
      <c r="K143" s="378"/>
      <c r="L143" s="134"/>
    </row>
    <row r="144" spans="2:12" ht="12" customHeight="1" thickTop="1" thickBot="1" x14ac:dyDescent="0.4">
      <c r="B144" s="135"/>
      <c r="C144" s="136"/>
      <c r="D144" s="136"/>
      <c r="E144" s="136"/>
      <c r="F144" s="136"/>
      <c r="G144" s="136"/>
      <c r="H144" s="136"/>
      <c r="I144" s="136"/>
      <c r="J144" s="136"/>
      <c r="K144" s="136"/>
      <c r="L144" s="137"/>
    </row>
    <row r="145" spans="2:12" ht="19.5" customHeight="1" thickTop="1" thickBot="1" x14ac:dyDescent="0.4"/>
    <row r="146" spans="2:12" ht="20.149999999999999" customHeight="1" thickTop="1" thickBot="1" x14ac:dyDescent="0.4">
      <c r="B146" s="151">
        <v>9</v>
      </c>
      <c r="C146" s="358" t="s">
        <v>188</v>
      </c>
      <c r="D146" s="359"/>
      <c r="E146" s="359"/>
      <c r="F146" s="359"/>
      <c r="G146" s="359"/>
      <c r="H146" s="359"/>
      <c r="I146" s="359"/>
      <c r="J146" s="359"/>
      <c r="K146" s="359"/>
      <c r="L146" s="360"/>
    </row>
    <row r="147" spans="2:12" ht="12" customHeight="1" thickTop="1" thickBot="1" x14ac:dyDescent="0.4">
      <c r="B147" s="99"/>
      <c r="C147" s="99"/>
      <c r="D147" s="99"/>
      <c r="E147" s="99"/>
      <c r="F147" s="99"/>
      <c r="G147" s="99"/>
      <c r="H147" s="99"/>
      <c r="I147" s="99"/>
      <c r="J147" s="99"/>
      <c r="K147" s="99"/>
      <c r="L147" s="99"/>
    </row>
    <row r="148" spans="2:12" ht="20.149999999999999" customHeight="1" thickTop="1" thickBot="1" x14ac:dyDescent="0.4">
      <c r="B148" s="99"/>
      <c r="C148" s="98" t="s">
        <v>143</v>
      </c>
      <c r="D148" s="99"/>
      <c r="E148" s="370" t="s">
        <v>191</v>
      </c>
      <c r="F148" s="370"/>
      <c r="G148" s="370"/>
      <c r="H148" s="99"/>
      <c r="I148" s="278" t="s">
        <v>154</v>
      </c>
      <c r="J148" s="279"/>
      <c r="K148" s="280"/>
      <c r="L148" s="99"/>
    </row>
    <row r="149" spans="2:12" ht="20.149999999999999" customHeight="1" thickTop="1" thickBot="1" x14ac:dyDescent="0.4">
      <c r="B149" s="99"/>
      <c r="C149" s="98"/>
      <c r="D149" s="99"/>
      <c r="E149" s="177" t="s">
        <v>187</v>
      </c>
      <c r="F149" s="173"/>
      <c r="G149" s="204"/>
      <c r="H149" s="99"/>
      <c r="I149" s="263"/>
      <c r="J149" s="264"/>
      <c r="K149" s="265"/>
      <c r="L149" s="99"/>
    </row>
    <row r="150" spans="2:12" ht="20.149999999999999" customHeight="1" thickTop="1" thickBot="1" x14ac:dyDescent="0.4">
      <c r="B150" s="99"/>
      <c r="C150" s="107" t="s">
        <v>147</v>
      </c>
      <c r="D150" s="99"/>
      <c r="E150" s="168" t="str">
        <f>E21</f>
        <v>County of Boone, MO</v>
      </c>
      <c r="F150" s="169"/>
      <c r="G150" s="166"/>
      <c r="H150" s="99"/>
      <c r="I150" s="266"/>
      <c r="J150" s="267"/>
      <c r="K150" s="268"/>
      <c r="L150" s="99"/>
    </row>
    <row r="151" spans="2:12" ht="20.149999999999999" hidden="1" customHeight="1" thickTop="1" thickBot="1" x14ac:dyDescent="0.4">
      <c r="B151" s="99"/>
      <c r="C151" s="92"/>
      <c r="D151" s="99"/>
      <c r="E151" s="168" t="str">
        <f t="shared" ref="E151:E154" si="0">E22</f>
        <v>Boone County, MO</v>
      </c>
      <c r="F151" s="169">
        <f>I31</f>
        <v>0.9</v>
      </c>
      <c r="G151" s="166" t="str">
        <f>G21</f>
        <v>MO</v>
      </c>
      <c r="H151" s="99"/>
      <c r="I151" s="179"/>
      <c r="J151" s="180"/>
      <c r="K151" s="181"/>
      <c r="L151" s="99"/>
    </row>
    <row r="152" spans="2:12" ht="20.149999999999999" hidden="1" customHeight="1" thickTop="1" thickBot="1" x14ac:dyDescent="0.4">
      <c r="B152" s="99"/>
      <c r="C152" s="99"/>
      <c r="D152" s="99"/>
      <c r="E152" s="168" t="str">
        <f t="shared" si="0"/>
        <v>RFP for the ERP System Selection Project 03-13APR17</v>
      </c>
      <c r="F152" s="169">
        <f>I32</f>
        <v>0.8</v>
      </c>
      <c r="G152" s="166" t="str">
        <f>G22</f>
        <v>County</v>
      </c>
      <c r="H152" s="99"/>
      <c r="I152" s="170"/>
      <c r="J152" s="171"/>
      <c r="K152" s="172"/>
      <c r="L152" s="99"/>
    </row>
    <row r="153" spans="2:12" ht="20.149999999999999" hidden="1" customHeight="1" thickTop="1" thickBot="1" x14ac:dyDescent="0.4">
      <c r="B153" s="99"/>
      <c r="C153" s="99"/>
      <c r="D153" s="99"/>
      <c r="E153" s="168">
        <f t="shared" si="0"/>
        <v>42838</v>
      </c>
      <c r="F153" s="166"/>
      <c r="G153" s="166"/>
      <c r="H153" s="99"/>
      <c r="I153" s="167"/>
      <c r="J153" s="167"/>
      <c r="K153" s="167"/>
      <c r="L153" s="99"/>
    </row>
    <row r="154" spans="2:12" ht="20.149999999999999" hidden="1" customHeight="1" thickTop="1" thickBot="1" x14ac:dyDescent="0.4">
      <c r="B154" s="99"/>
      <c r="C154" s="99"/>
      <c r="D154" s="99"/>
      <c r="E154" s="168" t="str">
        <f t="shared" si="0"/>
        <v>Steering Committee</v>
      </c>
      <c r="F154" s="166"/>
      <c r="G154" s="166"/>
      <c r="H154" s="99"/>
      <c r="I154" s="167"/>
      <c r="J154" s="167"/>
      <c r="K154" s="167"/>
      <c r="L154" s="99"/>
    </row>
    <row r="155" spans="2:12" ht="20.149999999999999" hidden="1" customHeight="1" thickTop="1" thickBot="1" x14ac:dyDescent="0.4">
      <c r="B155" s="99"/>
      <c r="C155" s="99"/>
      <c r="D155" s="99"/>
      <c r="E155" s="168" t="str">
        <f>E47</f>
        <v>Accounts Payable</v>
      </c>
      <c r="F155" s="168" t="str">
        <f t="shared" ref="F155:G155" si="1">F47</f>
        <v>4.2</v>
      </c>
      <c r="G155" s="166">
        <f t="shared" si="1"/>
        <v>0.08</v>
      </c>
      <c r="H155" s="99"/>
      <c r="I155" s="167"/>
      <c r="J155" s="167"/>
      <c r="K155" s="167"/>
      <c r="L155" s="99"/>
    </row>
    <row r="156" spans="2:12" ht="20.149999999999999" hidden="1" customHeight="1" thickTop="1" thickBot="1" x14ac:dyDescent="0.4">
      <c r="B156" s="99"/>
      <c r="C156" s="99"/>
      <c r="D156" s="99"/>
      <c r="E156" s="168" t="str">
        <f t="shared" ref="E156:G156" si="2">E48</f>
        <v>Bank Reconciliation</v>
      </c>
      <c r="F156" s="168" t="str">
        <f t="shared" si="2"/>
        <v>4.3</v>
      </c>
      <c r="G156" s="166">
        <f t="shared" si="2"/>
        <v>0.06</v>
      </c>
      <c r="H156" s="99"/>
      <c r="I156" s="167"/>
      <c r="J156" s="167"/>
      <c r="K156" s="167"/>
      <c r="L156" s="99"/>
    </row>
    <row r="157" spans="2:12" ht="20.149999999999999" hidden="1" customHeight="1" thickTop="1" thickBot="1" x14ac:dyDescent="0.4">
      <c r="B157" s="99"/>
      <c r="C157" s="99"/>
      <c r="D157" s="99"/>
      <c r="E157" s="168" t="str">
        <f t="shared" ref="E157:G157" si="3">E49</f>
        <v>Budgeting</v>
      </c>
      <c r="F157" s="168" t="str">
        <f t="shared" si="3"/>
        <v>4.4</v>
      </c>
      <c r="G157" s="166">
        <f t="shared" si="3"/>
        <v>0.08</v>
      </c>
      <c r="H157" s="99"/>
      <c r="I157" s="167"/>
      <c r="J157" s="167"/>
      <c r="K157" s="167"/>
      <c r="L157" s="99"/>
    </row>
    <row r="158" spans="2:12" ht="20.149999999999999" hidden="1" customHeight="1" thickTop="1" thickBot="1" x14ac:dyDescent="0.4">
      <c r="B158" s="99"/>
      <c r="C158" s="99"/>
      <c r="D158" s="99"/>
      <c r="E158" s="168" t="str">
        <f t="shared" ref="E158:G158" si="4">E50</f>
        <v>Cash Receipting</v>
      </c>
      <c r="F158" s="168" t="str">
        <f t="shared" si="4"/>
        <v>4.5</v>
      </c>
      <c r="G158" s="166">
        <f t="shared" si="4"/>
        <v>0.08</v>
      </c>
      <c r="H158" s="99"/>
      <c r="I158" s="167"/>
      <c r="J158" s="167"/>
      <c r="K158" s="167"/>
      <c r="L158" s="99"/>
    </row>
    <row r="159" spans="2:12" ht="20.149999999999999" hidden="1" customHeight="1" thickTop="1" thickBot="1" x14ac:dyDescent="0.4">
      <c r="B159" s="99"/>
      <c r="C159" s="99"/>
      <c r="D159" s="99"/>
      <c r="E159" s="168" t="str">
        <f t="shared" ref="E159:G159" si="5">E51</f>
        <v>Contract Management</v>
      </c>
      <c r="F159" s="168" t="str">
        <f t="shared" si="5"/>
        <v>4.6</v>
      </c>
      <c r="G159" s="166">
        <f t="shared" si="5"/>
        <v>0.08</v>
      </c>
      <c r="H159" s="99"/>
      <c r="I159" s="167"/>
      <c r="J159" s="167"/>
      <c r="K159" s="167"/>
      <c r="L159" s="99"/>
    </row>
    <row r="160" spans="2:12" ht="20.149999999999999" hidden="1" customHeight="1" thickTop="1" thickBot="1" x14ac:dyDescent="0.4">
      <c r="B160" s="99"/>
      <c r="C160" s="99"/>
      <c r="D160" s="99"/>
      <c r="E160" s="168" t="str">
        <f t="shared" ref="E160:G160" si="6">E52</f>
        <v>Fixed Assets</v>
      </c>
      <c r="F160" s="168" t="str">
        <f t="shared" si="6"/>
        <v>4.7</v>
      </c>
      <c r="G160" s="166">
        <f t="shared" si="6"/>
        <v>0.08</v>
      </c>
      <c r="H160" s="99"/>
      <c r="I160" s="167"/>
      <c r="J160" s="167"/>
      <c r="K160" s="167"/>
      <c r="L160" s="99"/>
    </row>
    <row r="161" spans="2:12" ht="20.149999999999999" hidden="1" customHeight="1" thickTop="1" thickBot="1" x14ac:dyDescent="0.4">
      <c r="B161" s="99"/>
      <c r="C161" s="99"/>
      <c r="D161" s="99"/>
      <c r="E161" s="168" t="str">
        <f t="shared" ref="E161:G161" si="7">E53</f>
        <v>General and Technical</v>
      </c>
      <c r="F161" s="168" t="str">
        <f t="shared" si="7"/>
        <v>4.8</v>
      </c>
      <c r="G161" s="166">
        <f t="shared" si="7"/>
        <v>0.08</v>
      </c>
      <c r="H161" s="99"/>
      <c r="I161" s="167"/>
      <c r="J161" s="167"/>
      <c r="K161" s="167"/>
      <c r="L161" s="99"/>
    </row>
    <row r="162" spans="2:12" ht="20.149999999999999" hidden="1" customHeight="1" thickTop="1" thickBot="1" x14ac:dyDescent="0.4">
      <c r="B162" s="99"/>
      <c r="C162" s="99"/>
      <c r="D162" s="99"/>
      <c r="E162" s="168" t="str">
        <f t="shared" ref="E162:G162" si="8">E54</f>
        <v>General Ledger</v>
      </c>
      <c r="F162" s="168" t="str">
        <f t="shared" si="8"/>
        <v>4.9</v>
      </c>
      <c r="G162" s="166">
        <f t="shared" si="8"/>
        <v>0.08</v>
      </c>
      <c r="H162" s="99"/>
      <c r="I162" s="167"/>
      <c r="J162" s="167"/>
      <c r="K162" s="167"/>
      <c r="L162" s="99"/>
    </row>
    <row r="163" spans="2:12" ht="20.149999999999999" hidden="1" customHeight="1" thickTop="1" thickBot="1" x14ac:dyDescent="0.4">
      <c r="B163" s="99"/>
      <c r="C163" s="99"/>
      <c r="D163" s="99"/>
      <c r="E163" s="168" t="str">
        <f t="shared" ref="E163:G163" si="9">E55</f>
        <v>Human Resources</v>
      </c>
      <c r="F163" s="168" t="str">
        <f t="shared" si="9"/>
        <v>4.10</v>
      </c>
      <c r="G163" s="166">
        <f t="shared" si="9"/>
        <v>0.05</v>
      </c>
      <c r="H163" s="99"/>
      <c r="I163" s="167"/>
      <c r="J163" s="167"/>
      <c r="K163" s="167"/>
      <c r="L163" s="99"/>
    </row>
    <row r="164" spans="2:12" ht="20.149999999999999" hidden="1" customHeight="1" thickTop="1" thickBot="1" x14ac:dyDescent="0.4">
      <c r="B164" s="99"/>
      <c r="C164" s="99"/>
      <c r="D164" s="99"/>
      <c r="E164" s="168" t="str">
        <f t="shared" ref="E164:G164" si="10">E56</f>
        <v>Misc Billing, Invoicing &amp; AR</v>
      </c>
      <c r="F164" s="168" t="str">
        <f t="shared" si="10"/>
        <v>4.11</v>
      </c>
      <c r="G164" s="166">
        <f t="shared" si="10"/>
        <v>0.06</v>
      </c>
      <c r="H164" s="99"/>
      <c r="I164" s="167"/>
      <c r="J164" s="167"/>
      <c r="K164" s="167"/>
      <c r="L164" s="99"/>
    </row>
    <row r="165" spans="2:12" ht="20.149999999999999" hidden="1" customHeight="1" thickTop="1" thickBot="1" x14ac:dyDescent="0.4">
      <c r="B165" s="99"/>
      <c r="C165" s="99"/>
      <c r="D165" s="99"/>
      <c r="E165" s="168" t="str">
        <f t="shared" ref="E165:G165" si="11">E57</f>
        <v>Payroll</v>
      </c>
      <c r="F165" s="168" t="str">
        <f t="shared" si="11"/>
        <v>4.12</v>
      </c>
      <c r="G165" s="166">
        <f t="shared" si="11"/>
        <v>5.5E-2</v>
      </c>
      <c r="H165" s="99"/>
      <c r="I165" s="167"/>
      <c r="J165" s="167"/>
      <c r="K165" s="167"/>
      <c r="L165" s="99"/>
    </row>
    <row r="166" spans="2:12" ht="20.149999999999999" hidden="1" customHeight="1" thickTop="1" thickBot="1" x14ac:dyDescent="0.4">
      <c r="B166" s="99"/>
      <c r="C166" s="99"/>
      <c r="D166" s="99"/>
      <c r="E166" s="168" t="str">
        <f t="shared" ref="E166:G166" si="12">E58</f>
        <v>Project and Grant Accounting</v>
      </c>
      <c r="F166" s="168" t="str">
        <f t="shared" si="12"/>
        <v>4.13</v>
      </c>
      <c r="G166" s="166">
        <f t="shared" si="12"/>
        <v>0.08</v>
      </c>
      <c r="H166" s="99"/>
      <c r="I166" s="167"/>
      <c r="J166" s="167"/>
      <c r="K166" s="167"/>
      <c r="L166" s="99"/>
    </row>
    <row r="167" spans="2:12" ht="20.149999999999999" hidden="1" customHeight="1" thickTop="1" thickBot="1" x14ac:dyDescent="0.4">
      <c r="B167" s="99"/>
      <c r="C167" s="99"/>
      <c r="D167" s="99"/>
      <c r="E167" s="168" t="str">
        <f t="shared" ref="E167:G167" si="13">E59</f>
        <v>Purchasing</v>
      </c>
      <c r="F167" s="168" t="str">
        <f t="shared" si="13"/>
        <v>4.14</v>
      </c>
      <c r="G167" s="166">
        <f t="shared" si="13"/>
        <v>0.08</v>
      </c>
      <c r="H167" s="99"/>
      <c r="I167" s="167"/>
      <c r="J167" s="167"/>
      <c r="K167" s="167"/>
      <c r="L167" s="99"/>
    </row>
    <row r="168" spans="2:12" ht="20.149999999999999" hidden="1" customHeight="1" thickTop="1" thickBot="1" x14ac:dyDescent="0.4">
      <c r="B168" s="99"/>
      <c r="C168" s="99"/>
      <c r="D168" s="99"/>
      <c r="E168" s="168" t="str">
        <f t="shared" ref="E168:G168" si="14">E60</f>
        <v>Time and Attendance</v>
      </c>
      <c r="F168" s="168" t="str">
        <f t="shared" si="14"/>
        <v>4.15</v>
      </c>
      <c r="G168" s="166">
        <f t="shared" si="14"/>
        <v>5.5E-2</v>
      </c>
      <c r="H168" s="99"/>
      <c r="I168" s="167"/>
      <c r="J168" s="167"/>
      <c r="K168" s="167"/>
      <c r="L168" s="99"/>
    </row>
    <row r="169" spans="2:12" ht="20.149999999999999" hidden="1" customHeight="1" thickTop="1" thickBot="1" x14ac:dyDescent="0.4">
      <c r="B169" s="99"/>
      <c r="C169" s="99"/>
      <c r="D169" s="99"/>
      <c r="E169" s="168" t="str">
        <f t="shared" ref="E169:G169" si="15">E61</f>
        <v>Module 15</v>
      </c>
      <c r="F169" s="168" t="str">
        <f t="shared" si="15"/>
        <v>4.16</v>
      </c>
      <c r="G169" s="166">
        <f t="shared" si="15"/>
        <v>0</v>
      </c>
      <c r="H169" s="99"/>
      <c r="I169" s="167"/>
      <c r="J169" s="167"/>
      <c r="K169" s="167"/>
      <c r="L169" s="99"/>
    </row>
    <row r="170" spans="2:12" ht="20.149999999999999" hidden="1" customHeight="1" thickTop="1" thickBot="1" x14ac:dyDescent="0.4">
      <c r="B170" s="99"/>
      <c r="C170" s="99"/>
      <c r="D170" s="99"/>
      <c r="E170" s="168" t="str">
        <f t="shared" ref="E170:G170" si="16">E62</f>
        <v>Module 16</v>
      </c>
      <c r="F170" s="168" t="str">
        <f t="shared" si="16"/>
        <v>4.17</v>
      </c>
      <c r="G170" s="166">
        <f t="shared" si="16"/>
        <v>0</v>
      </c>
      <c r="H170" s="99"/>
      <c r="I170" s="167"/>
      <c r="J170" s="167"/>
      <c r="K170" s="167"/>
      <c r="L170" s="99"/>
    </row>
    <row r="171" spans="2:12" ht="20.149999999999999" hidden="1" customHeight="1" thickTop="1" thickBot="1" x14ac:dyDescent="0.4">
      <c r="B171" s="99"/>
      <c r="C171" s="99"/>
      <c r="D171" s="99"/>
      <c r="E171" s="168" t="str">
        <f t="shared" ref="E171:G171" si="17">E63</f>
        <v>Module 17</v>
      </c>
      <c r="F171" s="168" t="str">
        <f t="shared" si="17"/>
        <v>4.18</v>
      </c>
      <c r="G171" s="166">
        <f t="shared" si="17"/>
        <v>0</v>
      </c>
      <c r="H171" s="99"/>
      <c r="I171" s="167"/>
      <c r="J171" s="167"/>
      <c r="K171" s="167"/>
      <c r="L171" s="99"/>
    </row>
    <row r="172" spans="2:12" ht="20.149999999999999" hidden="1" customHeight="1" thickTop="1" thickBot="1" x14ac:dyDescent="0.4">
      <c r="B172" s="99"/>
      <c r="C172" s="99"/>
      <c r="D172" s="99"/>
      <c r="E172" s="168" t="str">
        <f t="shared" ref="E172:G172" si="18">E64</f>
        <v>Module 18</v>
      </c>
      <c r="F172" s="168" t="str">
        <f t="shared" si="18"/>
        <v>4.19</v>
      </c>
      <c r="G172" s="166">
        <f t="shared" si="18"/>
        <v>0</v>
      </c>
      <c r="H172" s="99"/>
      <c r="I172" s="167"/>
      <c r="J172" s="167"/>
      <c r="K172" s="167"/>
      <c r="L172" s="99"/>
    </row>
    <row r="173" spans="2:12" ht="20.149999999999999" hidden="1" customHeight="1" thickTop="1" thickBot="1" x14ac:dyDescent="0.4">
      <c r="B173" s="99"/>
      <c r="C173" s="99"/>
      <c r="D173" s="99"/>
      <c r="E173" s="168" t="str">
        <f t="shared" ref="E173:G173" si="19">E65</f>
        <v>Module 19</v>
      </c>
      <c r="F173" s="168" t="str">
        <f t="shared" si="19"/>
        <v>4.20</v>
      </c>
      <c r="G173" s="166">
        <f t="shared" si="19"/>
        <v>0</v>
      </c>
      <c r="H173" s="99"/>
      <c r="I173" s="167"/>
      <c r="J173" s="167"/>
      <c r="K173" s="167"/>
      <c r="L173" s="99"/>
    </row>
    <row r="174" spans="2:12" ht="20.149999999999999" hidden="1" customHeight="1" thickTop="1" thickBot="1" x14ac:dyDescent="0.4">
      <c r="B174" s="99"/>
      <c r="C174" s="99"/>
      <c r="D174" s="99"/>
      <c r="E174" s="168" t="str">
        <f t="shared" ref="E174:G174" si="20">E66</f>
        <v>Module 20</v>
      </c>
      <c r="F174" s="168" t="str">
        <f t="shared" si="20"/>
        <v>4.21</v>
      </c>
      <c r="G174" s="166">
        <f t="shared" si="20"/>
        <v>0</v>
      </c>
      <c r="H174" s="99"/>
      <c r="I174" s="167"/>
      <c r="J174" s="167"/>
      <c r="K174" s="167"/>
      <c r="L174" s="99"/>
    </row>
    <row r="175" spans="2:12" ht="20.149999999999999" hidden="1" customHeight="1" thickTop="1" thickBot="1" x14ac:dyDescent="0.4">
      <c r="B175" s="99"/>
      <c r="C175" s="99"/>
      <c r="D175" s="99"/>
      <c r="E175" s="168" t="str">
        <f t="shared" ref="E175:G175" si="21">E67</f>
        <v>Module 21</v>
      </c>
      <c r="F175" s="168" t="str">
        <f t="shared" si="21"/>
        <v>4.22</v>
      </c>
      <c r="G175" s="166">
        <f t="shared" si="21"/>
        <v>0</v>
      </c>
      <c r="H175" s="99"/>
      <c r="I175" s="167"/>
      <c r="J175" s="167"/>
      <c r="K175" s="167"/>
      <c r="L175" s="99"/>
    </row>
    <row r="176" spans="2:12" ht="20.149999999999999" hidden="1" customHeight="1" thickTop="1" thickBot="1" x14ac:dyDescent="0.4">
      <c r="B176" s="99"/>
      <c r="C176" s="99"/>
      <c r="D176" s="99"/>
      <c r="E176" s="168" t="str">
        <f t="shared" ref="E176:G176" si="22">E68</f>
        <v>Module 22</v>
      </c>
      <c r="F176" s="168" t="str">
        <f t="shared" si="22"/>
        <v>4.23</v>
      </c>
      <c r="G176" s="166">
        <f t="shared" si="22"/>
        <v>0</v>
      </c>
      <c r="H176" s="99"/>
      <c r="I176" s="167"/>
      <c r="J176" s="167"/>
      <c r="K176" s="167"/>
      <c r="L176" s="99"/>
    </row>
    <row r="177" spans="2:12" ht="20.149999999999999" hidden="1" customHeight="1" thickTop="1" thickBot="1" x14ac:dyDescent="0.4">
      <c r="B177" s="99"/>
      <c r="C177" s="99"/>
      <c r="D177" s="99"/>
      <c r="E177" s="168" t="str">
        <f t="shared" ref="E177:G177" si="23">E69</f>
        <v>Module 23</v>
      </c>
      <c r="F177" s="168" t="str">
        <f t="shared" si="23"/>
        <v>4.24</v>
      </c>
      <c r="G177" s="166">
        <f t="shared" si="23"/>
        <v>0</v>
      </c>
      <c r="H177" s="99"/>
      <c r="I177" s="167"/>
      <c r="J177" s="167"/>
      <c r="K177" s="167"/>
      <c r="L177" s="99"/>
    </row>
    <row r="178" spans="2:12" ht="20.149999999999999" hidden="1" customHeight="1" thickTop="1" thickBot="1" x14ac:dyDescent="0.4">
      <c r="B178" s="99"/>
      <c r="C178" s="99"/>
      <c r="D178" s="99"/>
      <c r="E178" s="168" t="str">
        <f t="shared" ref="E178:G178" si="24">E70</f>
        <v>Module 24</v>
      </c>
      <c r="F178" s="168" t="str">
        <f t="shared" si="24"/>
        <v>4.25</v>
      </c>
      <c r="G178" s="166">
        <f t="shared" si="24"/>
        <v>0</v>
      </c>
      <c r="H178" s="99"/>
      <c r="I178" s="167"/>
      <c r="J178" s="167"/>
      <c r="K178" s="167"/>
      <c r="L178" s="99"/>
    </row>
    <row r="179" spans="2:12" ht="20.149999999999999" hidden="1" customHeight="1" thickTop="1" thickBot="1" x14ac:dyDescent="0.4">
      <c r="B179" s="99"/>
      <c r="C179" s="99"/>
      <c r="D179" s="99"/>
      <c r="E179" s="168" t="str">
        <f t="shared" ref="E179:G179" si="25">E71</f>
        <v>Module 25</v>
      </c>
      <c r="F179" s="168" t="str">
        <f t="shared" si="25"/>
        <v>4.26</v>
      </c>
      <c r="G179" s="166">
        <f t="shared" si="25"/>
        <v>0</v>
      </c>
      <c r="H179" s="99"/>
      <c r="I179" s="167"/>
      <c r="J179" s="167"/>
      <c r="K179" s="167"/>
      <c r="L179" s="99"/>
    </row>
    <row r="180" spans="2:12" ht="20.149999999999999" hidden="1" customHeight="1" thickTop="1" thickBot="1" x14ac:dyDescent="0.4">
      <c r="B180" s="99"/>
      <c r="C180" s="99"/>
      <c r="D180" s="99"/>
      <c r="E180" s="168" t="str">
        <f t="shared" ref="E180:G180" si="26">E72</f>
        <v>Module 26</v>
      </c>
      <c r="F180" s="168" t="str">
        <f t="shared" si="26"/>
        <v>4.27</v>
      </c>
      <c r="G180" s="166">
        <f t="shared" si="26"/>
        <v>0</v>
      </c>
      <c r="H180" s="99"/>
      <c r="I180" s="167"/>
      <c r="J180" s="167"/>
      <c r="K180" s="167"/>
      <c r="L180" s="99"/>
    </row>
    <row r="181" spans="2:12" ht="20.149999999999999" hidden="1" customHeight="1" thickTop="1" thickBot="1" x14ac:dyDescent="0.4">
      <c r="B181" s="99"/>
      <c r="C181" s="99"/>
      <c r="D181" s="99"/>
      <c r="E181" s="168" t="str">
        <f t="shared" ref="E181:G181" si="27">E73</f>
        <v>Module 27</v>
      </c>
      <c r="F181" s="168" t="str">
        <f t="shared" si="27"/>
        <v>4.28</v>
      </c>
      <c r="G181" s="166">
        <f t="shared" si="27"/>
        <v>0</v>
      </c>
      <c r="H181" s="99"/>
      <c r="I181" s="167"/>
      <c r="J181" s="167"/>
      <c r="K181" s="167"/>
      <c r="L181" s="99"/>
    </row>
    <row r="182" spans="2:12" ht="20.149999999999999" hidden="1" customHeight="1" thickTop="1" thickBot="1" x14ac:dyDescent="0.4">
      <c r="B182" s="99"/>
      <c r="C182" s="99"/>
      <c r="D182" s="99"/>
      <c r="E182" s="168" t="str">
        <f t="shared" ref="E182:G182" si="28">E74</f>
        <v>Module 28</v>
      </c>
      <c r="F182" s="168" t="str">
        <f t="shared" si="28"/>
        <v>4.29</v>
      </c>
      <c r="G182" s="166">
        <f t="shared" si="28"/>
        <v>0</v>
      </c>
      <c r="H182" s="99"/>
      <c r="I182" s="167"/>
      <c r="J182" s="167"/>
      <c r="K182" s="167"/>
      <c r="L182" s="99"/>
    </row>
    <row r="183" spans="2:12" ht="20.149999999999999" hidden="1" customHeight="1" thickTop="1" thickBot="1" x14ac:dyDescent="0.4">
      <c r="B183" s="99"/>
      <c r="C183" s="99"/>
      <c r="D183" s="99"/>
      <c r="E183" s="168" t="str">
        <f t="shared" ref="E183:G183" si="29">E75</f>
        <v>Module 29</v>
      </c>
      <c r="F183" s="168" t="str">
        <f t="shared" si="29"/>
        <v>4.30</v>
      </c>
      <c r="G183" s="166">
        <f t="shared" si="29"/>
        <v>0</v>
      </c>
      <c r="H183" s="99"/>
      <c r="I183" s="167"/>
      <c r="J183" s="167"/>
      <c r="K183" s="167"/>
      <c r="L183" s="99"/>
    </row>
    <row r="184" spans="2:12" ht="20.149999999999999" hidden="1" customHeight="1" thickTop="1" thickBot="1" x14ac:dyDescent="0.4">
      <c r="B184" s="99"/>
      <c r="C184" s="99"/>
      <c r="D184" s="99"/>
      <c r="E184" s="168" t="str">
        <f t="shared" ref="E184:G184" si="30">E76</f>
        <v>Module 30</v>
      </c>
      <c r="F184" s="168" t="str">
        <f t="shared" si="30"/>
        <v>4.31</v>
      </c>
      <c r="G184" s="166">
        <f t="shared" si="30"/>
        <v>0</v>
      </c>
      <c r="H184" s="99"/>
      <c r="I184" s="167"/>
      <c r="J184" s="167"/>
      <c r="K184" s="167"/>
      <c r="L184" s="99"/>
    </row>
    <row r="185" spans="2:12" ht="20.149999999999999" hidden="1" customHeight="1" thickTop="1" thickBot="1" x14ac:dyDescent="0.4">
      <c r="B185" s="99"/>
      <c r="C185" s="99"/>
      <c r="D185" s="99"/>
      <c r="E185" s="168" t="str">
        <f t="shared" ref="E185:G185" si="31">E77</f>
        <v>Module 31</v>
      </c>
      <c r="F185" s="168" t="str">
        <f t="shared" si="31"/>
        <v>4.32</v>
      </c>
      <c r="G185" s="166">
        <f t="shared" si="31"/>
        <v>0</v>
      </c>
      <c r="H185" s="99"/>
      <c r="I185" s="167"/>
      <c r="J185" s="167"/>
      <c r="K185" s="167"/>
      <c r="L185" s="99"/>
    </row>
    <row r="186" spans="2:12" ht="20.149999999999999" hidden="1" customHeight="1" thickTop="1" thickBot="1" x14ac:dyDescent="0.4">
      <c r="B186" s="99"/>
      <c r="C186" s="99"/>
      <c r="D186" s="99"/>
      <c r="E186" s="168" t="str">
        <f t="shared" ref="E186:G186" si="32">E78</f>
        <v>Module 32</v>
      </c>
      <c r="F186" s="168" t="str">
        <f t="shared" si="32"/>
        <v>4.33</v>
      </c>
      <c r="G186" s="166">
        <f t="shared" si="32"/>
        <v>0</v>
      </c>
      <c r="H186" s="99"/>
      <c r="I186" s="167"/>
      <c r="J186" s="167"/>
      <c r="K186" s="167"/>
      <c r="L186" s="99"/>
    </row>
    <row r="187" spans="2:12" ht="20.149999999999999" hidden="1" customHeight="1" thickTop="1" thickBot="1" x14ac:dyDescent="0.4">
      <c r="B187" s="99"/>
      <c r="C187" s="99"/>
      <c r="D187" s="99"/>
      <c r="E187" s="168" t="str">
        <f t="shared" ref="E187:G187" si="33">E79</f>
        <v>Module 33</v>
      </c>
      <c r="F187" s="168" t="str">
        <f t="shared" si="33"/>
        <v>4.34</v>
      </c>
      <c r="G187" s="166">
        <f t="shared" si="33"/>
        <v>0</v>
      </c>
      <c r="H187" s="99"/>
      <c r="I187" s="167"/>
      <c r="J187" s="167"/>
      <c r="K187" s="167"/>
      <c r="L187" s="99"/>
    </row>
    <row r="188" spans="2:12" ht="20.149999999999999" hidden="1" customHeight="1" thickTop="1" thickBot="1" x14ac:dyDescent="0.4">
      <c r="B188" s="99"/>
      <c r="C188" s="99"/>
      <c r="D188" s="99"/>
      <c r="E188" s="168" t="str">
        <f t="shared" ref="E188:G188" si="34">E80</f>
        <v>Module 34</v>
      </c>
      <c r="F188" s="168" t="str">
        <f t="shared" si="34"/>
        <v>4.35</v>
      </c>
      <c r="G188" s="166">
        <f t="shared" si="34"/>
        <v>0</v>
      </c>
      <c r="H188" s="99"/>
      <c r="I188" s="167"/>
      <c r="J188" s="167"/>
      <c r="K188" s="167"/>
      <c r="L188" s="99"/>
    </row>
    <row r="189" spans="2:12" ht="20.149999999999999" hidden="1" customHeight="1" thickTop="1" thickBot="1" x14ac:dyDescent="0.4">
      <c r="B189" s="99"/>
      <c r="C189" s="99"/>
      <c r="D189" s="99"/>
      <c r="E189" s="168" t="str">
        <f t="shared" ref="E189:G189" si="35">E81</f>
        <v>Module 35</v>
      </c>
      <c r="F189" s="168" t="str">
        <f t="shared" si="35"/>
        <v>4.36</v>
      </c>
      <c r="G189" s="166">
        <f t="shared" si="35"/>
        <v>0</v>
      </c>
      <c r="H189" s="99"/>
      <c r="I189" s="167"/>
      <c r="J189" s="167"/>
      <c r="K189" s="167"/>
      <c r="L189" s="99"/>
    </row>
    <row r="190" spans="2:12" ht="20.149999999999999" hidden="1" customHeight="1" thickTop="1" thickBot="1" x14ac:dyDescent="0.4">
      <c r="B190" s="99"/>
      <c r="C190" s="99"/>
      <c r="D190" s="99"/>
      <c r="E190" s="168" t="str">
        <f t="shared" ref="E190:G190" si="36">E82</f>
        <v>Module 36</v>
      </c>
      <c r="F190" s="168" t="str">
        <f t="shared" si="36"/>
        <v>4.37</v>
      </c>
      <c r="G190" s="166">
        <f t="shared" si="36"/>
        <v>0</v>
      </c>
      <c r="H190" s="99"/>
      <c r="I190" s="167"/>
      <c r="J190" s="167"/>
      <c r="K190" s="167"/>
      <c r="L190" s="99"/>
    </row>
    <row r="191" spans="2:12" ht="20.149999999999999" hidden="1" customHeight="1" thickTop="1" thickBot="1" x14ac:dyDescent="0.4">
      <c r="B191" s="99"/>
      <c r="C191" s="99"/>
      <c r="D191" s="99"/>
      <c r="E191" s="168" t="str">
        <f t="shared" ref="E191:G191" si="37">E83</f>
        <v>Module 37</v>
      </c>
      <c r="F191" s="168" t="str">
        <f t="shared" si="37"/>
        <v>4.38</v>
      </c>
      <c r="G191" s="166">
        <f t="shared" si="37"/>
        <v>0</v>
      </c>
      <c r="H191" s="99"/>
      <c r="I191" s="167"/>
      <c r="J191" s="167"/>
      <c r="K191" s="167"/>
      <c r="L191" s="99"/>
    </row>
    <row r="192" spans="2:12" ht="20.149999999999999" hidden="1" customHeight="1" thickTop="1" thickBot="1" x14ac:dyDescent="0.4">
      <c r="B192" s="99"/>
      <c r="C192" s="99"/>
      <c r="D192" s="99"/>
      <c r="E192" s="168" t="str">
        <f t="shared" ref="E192:G192" si="38">E84</f>
        <v>Module 38</v>
      </c>
      <c r="F192" s="168" t="str">
        <f t="shared" si="38"/>
        <v>4.39</v>
      </c>
      <c r="G192" s="166">
        <f t="shared" si="38"/>
        <v>0</v>
      </c>
      <c r="H192" s="99"/>
      <c r="I192" s="167"/>
      <c r="J192" s="167"/>
      <c r="K192" s="167"/>
      <c r="L192" s="99"/>
    </row>
    <row r="193" spans="2:12" ht="20.149999999999999" hidden="1" customHeight="1" thickTop="1" thickBot="1" x14ac:dyDescent="0.4">
      <c r="B193" s="99"/>
      <c r="C193" s="99"/>
      <c r="D193" s="99"/>
      <c r="E193" s="168" t="str">
        <f t="shared" ref="E193:G193" si="39">E85</f>
        <v>Module 39</v>
      </c>
      <c r="F193" s="168" t="str">
        <f t="shared" si="39"/>
        <v>4.40</v>
      </c>
      <c r="G193" s="166">
        <f t="shared" si="39"/>
        <v>0</v>
      </c>
      <c r="H193" s="99"/>
      <c r="I193" s="167"/>
      <c r="J193" s="167"/>
      <c r="K193" s="167"/>
      <c r="L193" s="99"/>
    </row>
    <row r="194" spans="2:12" ht="20.149999999999999" hidden="1" customHeight="1" thickTop="1" thickBot="1" x14ac:dyDescent="0.4">
      <c r="B194" s="99"/>
      <c r="C194" s="99"/>
      <c r="D194" s="99"/>
      <c r="E194" s="168" t="str">
        <f t="shared" ref="E194:G194" si="40">E86</f>
        <v>Module 40</v>
      </c>
      <c r="F194" s="168" t="str">
        <f t="shared" si="40"/>
        <v>4.41</v>
      </c>
      <c r="G194" s="166">
        <f t="shared" si="40"/>
        <v>0</v>
      </c>
      <c r="H194" s="99"/>
      <c r="I194" s="167"/>
      <c r="J194" s="167"/>
      <c r="K194" s="167"/>
      <c r="L194" s="99"/>
    </row>
    <row r="195" spans="2:12" ht="20.149999999999999" hidden="1" customHeight="1" thickTop="1" thickBot="1" x14ac:dyDescent="0.4">
      <c r="B195" s="99"/>
      <c r="C195" s="99"/>
      <c r="D195" s="99"/>
      <c r="E195" s="168" t="str">
        <f t="shared" ref="E195:G195" si="41">E87</f>
        <v>Module 41</v>
      </c>
      <c r="F195" s="168" t="str">
        <f t="shared" si="41"/>
        <v>4.42</v>
      </c>
      <c r="G195" s="166">
        <f t="shared" si="41"/>
        <v>0</v>
      </c>
      <c r="H195" s="99"/>
      <c r="I195" s="167"/>
      <c r="J195" s="167"/>
      <c r="K195" s="167"/>
      <c r="L195" s="99"/>
    </row>
    <row r="196" spans="2:12" ht="20.149999999999999" hidden="1" customHeight="1" thickTop="1" thickBot="1" x14ac:dyDescent="0.4">
      <c r="B196" s="99"/>
      <c r="C196" s="99"/>
      <c r="D196" s="99"/>
      <c r="E196" s="168" t="str">
        <f t="shared" ref="E196:G196" si="42">E88</f>
        <v>Module 42</v>
      </c>
      <c r="F196" s="168" t="str">
        <f t="shared" si="42"/>
        <v>4.43</v>
      </c>
      <c r="G196" s="166">
        <f t="shared" si="42"/>
        <v>0</v>
      </c>
      <c r="H196" s="99"/>
      <c r="I196" s="167"/>
      <c r="J196" s="167"/>
      <c r="K196" s="167"/>
      <c r="L196" s="99"/>
    </row>
    <row r="197" spans="2:12" ht="20.149999999999999" hidden="1" customHeight="1" thickTop="1" thickBot="1" x14ac:dyDescent="0.4">
      <c r="B197" s="99"/>
      <c r="C197" s="99"/>
      <c r="D197" s="99"/>
      <c r="E197" s="168" t="str">
        <f t="shared" ref="E197:G197" si="43">E89</f>
        <v>Module 43</v>
      </c>
      <c r="F197" s="168" t="str">
        <f t="shared" si="43"/>
        <v>4.44</v>
      </c>
      <c r="G197" s="166">
        <f t="shared" si="43"/>
        <v>0</v>
      </c>
      <c r="H197" s="99"/>
      <c r="I197" s="167"/>
      <c r="J197" s="167"/>
      <c r="K197" s="167"/>
      <c r="L197" s="99"/>
    </row>
    <row r="198" spans="2:12" ht="20.149999999999999" hidden="1" customHeight="1" thickTop="1" thickBot="1" x14ac:dyDescent="0.4">
      <c r="B198" s="99"/>
      <c r="C198" s="99"/>
      <c r="D198" s="99"/>
      <c r="E198" s="168" t="str">
        <f t="shared" ref="E198:G198" si="44">E90</f>
        <v>Module 44</v>
      </c>
      <c r="F198" s="168" t="str">
        <f t="shared" si="44"/>
        <v>4.45</v>
      </c>
      <c r="G198" s="166">
        <f t="shared" si="44"/>
        <v>0</v>
      </c>
      <c r="H198" s="99"/>
      <c r="I198" s="167"/>
      <c r="J198" s="167"/>
      <c r="K198" s="167"/>
      <c r="L198" s="99"/>
    </row>
    <row r="199" spans="2:12" ht="20.149999999999999" hidden="1" customHeight="1" thickTop="1" thickBot="1" x14ac:dyDescent="0.4">
      <c r="B199" s="99"/>
      <c r="C199" s="99"/>
      <c r="D199" s="99"/>
      <c r="E199" s="168" t="str">
        <f t="shared" ref="E199:G199" si="45">E91</f>
        <v>Module 45</v>
      </c>
      <c r="F199" s="168" t="str">
        <f t="shared" si="45"/>
        <v>4.46</v>
      </c>
      <c r="G199" s="166">
        <f t="shared" si="45"/>
        <v>0</v>
      </c>
      <c r="H199" s="99"/>
      <c r="I199" s="167"/>
      <c r="J199" s="167"/>
      <c r="K199" s="167"/>
      <c r="L199" s="99"/>
    </row>
    <row r="200" spans="2:12" ht="20.149999999999999" hidden="1" customHeight="1" thickTop="1" thickBot="1" x14ac:dyDescent="0.4">
      <c r="B200" s="99"/>
      <c r="C200" s="99"/>
      <c r="D200" s="99"/>
      <c r="E200" s="168" t="str">
        <f t="shared" ref="E200:G200" si="46">E92</f>
        <v>Module 46</v>
      </c>
      <c r="F200" s="168" t="str">
        <f t="shared" si="46"/>
        <v>4.47</v>
      </c>
      <c r="G200" s="166">
        <f t="shared" si="46"/>
        <v>0</v>
      </c>
      <c r="H200" s="99"/>
      <c r="I200" s="167"/>
      <c r="J200" s="167"/>
      <c r="K200" s="167"/>
      <c r="L200" s="99"/>
    </row>
    <row r="201" spans="2:12" ht="20.149999999999999" hidden="1" customHeight="1" thickTop="1" thickBot="1" x14ac:dyDescent="0.4">
      <c r="B201" s="99"/>
      <c r="C201" s="99"/>
      <c r="D201" s="99"/>
      <c r="E201" s="168" t="str">
        <f t="shared" ref="E201:G201" si="47">E93</f>
        <v>Module 47</v>
      </c>
      <c r="F201" s="168" t="str">
        <f t="shared" si="47"/>
        <v>4.48</v>
      </c>
      <c r="G201" s="166">
        <f t="shared" si="47"/>
        <v>0</v>
      </c>
      <c r="H201" s="99"/>
      <c r="I201" s="167"/>
      <c r="J201" s="167"/>
      <c r="K201" s="167"/>
      <c r="L201" s="99"/>
    </row>
    <row r="202" spans="2:12" ht="20.149999999999999" hidden="1" customHeight="1" thickTop="1" thickBot="1" x14ac:dyDescent="0.4">
      <c r="B202" s="99"/>
      <c r="C202" s="99"/>
      <c r="D202" s="99"/>
      <c r="E202" s="168" t="str">
        <f t="shared" ref="E202:G202" si="48">E94</f>
        <v>Module 48</v>
      </c>
      <c r="F202" s="168" t="str">
        <f t="shared" si="48"/>
        <v>4.49</v>
      </c>
      <c r="G202" s="166">
        <f t="shared" si="48"/>
        <v>0</v>
      </c>
      <c r="H202" s="99"/>
      <c r="I202" s="167"/>
      <c r="J202" s="167"/>
      <c r="K202" s="167"/>
      <c r="L202" s="99"/>
    </row>
    <row r="203" spans="2:12" ht="20.149999999999999" hidden="1" customHeight="1" thickTop="1" thickBot="1" x14ac:dyDescent="0.4">
      <c r="B203" s="99"/>
      <c r="C203" s="99"/>
      <c r="D203" s="99"/>
      <c r="E203" s="168" t="str">
        <f t="shared" ref="E203:G203" si="49">E95</f>
        <v>Module 49</v>
      </c>
      <c r="F203" s="168" t="str">
        <f t="shared" si="49"/>
        <v>4.50</v>
      </c>
      <c r="G203" s="166">
        <f t="shared" si="49"/>
        <v>0</v>
      </c>
      <c r="H203" s="99"/>
      <c r="I203" s="167"/>
      <c r="J203" s="167"/>
      <c r="K203" s="167"/>
      <c r="L203" s="99"/>
    </row>
    <row r="204" spans="2:12" ht="20.149999999999999" hidden="1" customHeight="1" thickTop="1" thickBot="1" x14ac:dyDescent="0.4">
      <c r="B204" s="99"/>
      <c r="C204" s="99"/>
      <c r="D204" s="99"/>
      <c r="E204" s="168" t="str">
        <f t="shared" ref="E204:G204" si="50">E96</f>
        <v>Module 50</v>
      </c>
      <c r="F204" s="168" t="str">
        <f t="shared" si="50"/>
        <v>4.51</v>
      </c>
      <c r="G204" s="166">
        <f t="shared" si="50"/>
        <v>0</v>
      </c>
      <c r="H204" s="99"/>
      <c r="I204" s="167"/>
      <c r="J204" s="167"/>
      <c r="K204" s="167"/>
      <c r="L204" s="99"/>
    </row>
    <row r="205" spans="2:12" ht="20.149999999999999" hidden="1" customHeight="1" thickTop="1" thickBot="1" x14ac:dyDescent="0.4">
      <c r="B205" s="99"/>
      <c r="C205" s="99"/>
      <c r="D205" s="99"/>
      <c r="E205" s="168" t="str">
        <f>E31</f>
        <v>High</v>
      </c>
      <c r="F205" s="166" t="str">
        <f t="shared" ref="F205:G205" si="51">F31</f>
        <v>H</v>
      </c>
      <c r="G205" s="166">
        <f t="shared" si="51"/>
        <v>4</v>
      </c>
      <c r="H205" s="99"/>
      <c r="I205" s="167"/>
      <c r="J205" s="167"/>
      <c r="K205" s="167"/>
      <c r="L205" s="99"/>
    </row>
    <row r="206" spans="2:12" ht="20.149999999999999" hidden="1" customHeight="1" thickTop="1" thickBot="1" x14ac:dyDescent="0.4">
      <c r="B206" s="99"/>
      <c r="C206" s="99"/>
      <c r="D206" s="99"/>
      <c r="E206" s="168" t="str">
        <f t="shared" ref="E206:G206" si="52">E32</f>
        <v>Medium</v>
      </c>
      <c r="F206" s="166" t="str">
        <f t="shared" si="52"/>
        <v>M</v>
      </c>
      <c r="G206" s="166">
        <f t="shared" si="52"/>
        <v>2</v>
      </c>
      <c r="H206" s="99"/>
      <c r="I206" s="167"/>
      <c r="J206" s="167"/>
      <c r="K206" s="167"/>
      <c r="L206" s="99"/>
    </row>
    <row r="207" spans="2:12" ht="20.149999999999999" hidden="1" customHeight="1" thickTop="1" thickBot="1" x14ac:dyDescent="0.4">
      <c r="B207" s="99"/>
      <c r="C207" s="99"/>
      <c r="D207" s="99"/>
      <c r="E207" s="168" t="str">
        <f t="shared" ref="E207:G207" si="53">E33</f>
        <v>Low</v>
      </c>
      <c r="F207" s="166" t="str">
        <f t="shared" si="53"/>
        <v>L</v>
      </c>
      <c r="G207" s="166">
        <f t="shared" si="53"/>
        <v>1</v>
      </c>
      <c r="H207" s="99"/>
      <c r="I207" s="167"/>
      <c r="J207" s="167"/>
      <c r="K207" s="167"/>
      <c r="L207" s="99"/>
    </row>
    <row r="208" spans="2:12" ht="20.149999999999999" hidden="1" customHeight="1" thickTop="1" thickBot="1" x14ac:dyDescent="0.4">
      <c r="B208" s="99"/>
      <c r="C208" s="99"/>
      <c r="D208" s="99"/>
      <c r="E208" s="168" t="str">
        <f>E36</f>
        <v>Yes</v>
      </c>
      <c r="F208" s="166" t="str">
        <f t="shared" ref="F208:G208" si="54">F36</f>
        <v>Y</v>
      </c>
      <c r="G208" s="166">
        <f t="shared" si="54"/>
        <v>1</v>
      </c>
      <c r="H208" s="99"/>
      <c r="I208" s="167"/>
      <c r="J208" s="167"/>
      <c r="K208" s="167"/>
      <c r="L208" s="99"/>
    </row>
    <row r="209" spans="2:12" ht="20.149999999999999" hidden="1" customHeight="1" thickTop="1" thickBot="1" x14ac:dyDescent="0.4">
      <c r="B209" s="99"/>
      <c r="C209" s="99"/>
      <c r="D209" s="99"/>
      <c r="E209" s="168" t="str">
        <f t="shared" ref="E209:G209" si="55">E37</f>
        <v>Reporting</v>
      </c>
      <c r="F209" s="166" t="str">
        <f t="shared" si="55"/>
        <v>R</v>
      </c>
      <c r="G209" s="166">
        <f t="shared" si="55"/>
        <v>0.5</v>
      </c>
      <c r="H209" s="99"/>
      <c r="I209" s="167"/>
      <c r="J209" s="167"/>
      <c r="K209" s="167"/>
      <c r="L209" s="99"/>
    </row>
    <row r="210" spans="2:12" ht="20.149999999999999" hidden="1" customHeight="1" thickTop="1" thickBot="1" x14ac:dyDescent="0.4">
      <c r="B210" s="99"/>
      <c r="C210" s="99"/>
      <c r="D210" s="99"/>
      <c r="E210" s="168" t="str">
        <f t="shared" ref="E210:G210" si="56">E38</f>
        <v>Third Party</v>
      </c>
      <c r="F210" s="166" t="str">
        <f t="shared" si="56"/>
        <v>T</v>
      </c>
      <c r="G210" s="166">
        <f t="shared" si="56"/>
        <v>0.5</v>
      </c>
      <c r="H210" s="99"/>
      <c r="I210" s="167"/>
      <c r="J210" s="167"/>
      <c r="K210" s="167"/>
      <c r="L210" s="99"/>
    </row>
    <row r="211" spans="2:12" ht="20.149999999999999" hidden="1" customHeight="1" thickTop="1" thickBot="1" x14ac:dyDescent="0.4">
      <c r="B211" s="99"/>
      <c r="C211" s="99"/>
      <c r="D211" s="99"/>
      <c r="E211" s="168" t="str">
        <f t="shared" ref="E211:G211" si="57">E39</f>
        <v>Modification</v>
      </c>
      <c r="F211" s="166" t="str">
        <f t="shared" si="57"/>
        <v>M</v>
      </c>
      <c r="G211" s="166">
        <f t="shared" si="57"/>
        <v>0.25</v>
      </c>
      <c r="H211" s="99"/>
      <c r="I211" s="167"/>
      <c r="J211" s="167"/>
      <c r="K211" s="167"/>
      <c r="L211" s="99"/>
    </row>
    <row r="212" spans="2:12" ht="20.149999999999999" hidden="1" customHeight="1" thickTop="1" thickBot="1" x14ac:dyDescent="0.4">
      <c r="B212" s="99"/>
      <c r="C212" s="99"/>
      <c r="D212" s="99"/>
      <c r="E212" s="168" t="str">
        <f t="shared" ref="E212:G212" si="58">E40</f>
        <v>Future</v>
      </c>
      <c r="F212" s="166" t="str">
        <f t="shared" si="58"/>
        <v>F</v>
      </c>
      <c r="G212" s="166">
        <f t="shared" si="58"/>
        <v>0.75</v>
      </c>
      <c r="H212" s="99"/>
      <c r="I212" s="167"/>
      <c r="J212" s="167"/>
      <c r="K212" s="167"/>
      <c r="L212" s="99"/>
    </row>
    <row r="213" spans="2:12" ht="20.149999999999999" hidden="1" customHeight="1" thickTop="1" thickBot="1" x14ac:dyDescent="0.4">
      <c r="B213" s="99"/>
      <c r="C213" s="99"/>
      <c r="D213" s="99"/>
      <c r="E213" s="168" t="str">
        <f t="shared" ref="E213:G213" si="59">E41</f>
        <v>Not Available</v>
      </c>
      <c r="F213" s="166" t="str">
        <f t="shared" si="59"/>
        <v>N</v>
      </c>
      <c r="G213" s="166">
        <f t="shared" si="59"/>
        <v>0</v>
      </c>
      <c r="H213" s="99"/>
      <c r="I213" s="167"/>
      <c r="J213" s="167"/>
      <c r="K213" s="167"/>
      <c r="L213" s="99"/>
    </row>
    <row r="214" spans="2:12" ht="20.149999999999999" customHeight="1" thickTop="1" thickBot="1" x14ac:dyDescent="0.4">
      <c r="B214" s="99"/>
      <c r="C214" s="99"/>
      <c r="D214" s="99"/>
      <c r="E214" s="175"/>
      <c r="F214" s="174"/>
      <c r="G214" s="178" t="s">
        <v>186</v>
      </c>
      <c r="H214" s="99"/>
      <c r="I214" s="167"/>
      <c r="J214" s="167"/>
      <c r="K214" s="167"/>
      <c r="L214" s="99"/>
    </row>
    <row r="215" spans="2:12" ht="12" customHeight="1" thickTop="1" thickBot="1" x14ac:dyDescent="0.4">
      <c r="B215" s="99"/>
      <c r="C215" s="99"/>
      <c r="D215" s="99"/>
      <c r="E215" s="99"/>
      <c r="F215" s="99"/>
      <c r="G215" s="99"/>
      <c r="H215" s="99"/>
      <c r="I215" s="99"/>
      <c r="J215" s="99"/>
      <c r="K215" s="99"/>
      <c r="L215" s="99"/>
    </row>
    <row r="216" spans="2:12" ht="20.149999999999999" customHeight="1" thickTop="1" thickBot="1" x14ac:dyDescent="0.4"/>
    <row r="217" spans="2:12" ht="20.149999999999999" customHeight="1" thickTop="1" thickBot="1" x14ac:dyDescent="0.4">
      <c r="B217" s="151">
        <v>10</v>
      </c>
      <c r="C217" s="358" t="s">
        <v>190</v>
      </c>
      <c r="D217" s="359"/>
      <c r="E217" s="359"/>
      <c r="F217" s="359"/>
      <c r="G217" s="359"/>
      <c r="H217" s="359"/>
      <c r="I217" s="359"/>
      <c r="J217" s="359"/>
      <c r="K217" s="359"/>
      <c r="L217" s="360"/>
    </row>
    <row r="218" spans="2:12" ht="12" customHeight="1" thickTop="1" thickBot="1" x14ac:dyDescent="0.4">
      <c r="B218" s="99"/>
      <c r="C218" s="99"/>
      <c r="D218" s="99"/>
      <c r="E218" s="99"/>
      <c r="F218" s="99"/>
      <c r="G218" s="99"/>
      <c r="H218" s="99"/>
      <c r="I218" s="99"/>
      <c r="J218" s="99"/>
      <c r="K218" s="99"/>
      <c r="L218" s="99"/>
    </row>
    <row r="219" spans="2:12" ht="20.149999999999999" customHeight="1" thickTop="1" thickBot="1" x14ac:dyDescent="0.4">
      <c r="B219" s="99"/>
      <c r="C219" s="98" t="s">
        <v>143</v>
      </c>
      <c r="D219" s="99"/>
      <c r="E219" s="370" t="s">
        <v>189</v>
      </c>
      <c r="F219" s="370"/>
      <c r="G219" s="370"/>
      <c r="H219" s="99"/>
      <c r="I219" s="278" t="s">
        <v>154</v>
      </c>
      <c r="J219" s="279"/>
      <c r="K219" s="280"/>
      <c r="L219" s="99"/>
    </row>
    <row r="220" spans="2:12" ht="20.149999999999999" customHeight="1" thickTop="1" thickBot="1" x14ac:dyDescent="0.4">
      <c r="B220" s="99"/>
      <c r="C220" s="99"/>
      <c r="D220" s="99"/>
      <c r="E220" s="177" t="s">
        <v>187</v>
      </c>
      <c r="F220" s="173"/>
      <c r="G220" s="207"/>
      <c r="H220" s="99"/>
      <c r="I220" s="281"/>
      <c r="J220" s="282"/>
      <c r="K220" s="283"/>
      <c r="L220" s="99"/>
    </row>
    <row r="221" spans="2:12" ht="20.149999999999999" customHeight="1" thickTop="1" thickBot="1" x14ac:dyDescent="0.4">
      <c r="B221" s="99"/>
      <c r="C221" s="107" t="s">
        <v>147</v>
      </c>
      <c r="D221" s="99"/>
      <c r="E221" s="176" t="str">
        <f>E123</f>
        <v>Vendor Long Name</v>
      </c>
      <c r="F221" s="182"/>
      <c r="G221" s="208"/>
      <c r="H221" s="99"/>
      <c r="I221" s="284"/>
      <c r="J221" s="285"/>
      <c r="K221" s="286"/>
      <c r="L221" s="99"/>
    </row>
    <row r="222" spans="2:12" ht="20.149999999999999" hidden="1" customHeight="1" thickTop="1" thickBot="1" x14ac:dyDescent="0.4">
      <c r="B222" s="99"/>
      <c r="C222" s="99"/>
      <c r="D222" s="99"/>
      <c r="E222" s="176" t="str">
        <f>E124</f>
        <v>Vendor Short Name</v>
      </c>
      <c r="F222" s="182">
        <f>Summary!H64</f>
        <v>0</v>
      </c>
      <c r="G222" s="208"/>
      <c r="H222" s="99"/>
      <c r="I222" s="170"/>
      <c r="J222" s="171"/>
      <c r="K222" s="172"/>
      <c r="L222" s="99"/>
    </row>
    <row r="223" spans="2:12" ht="20.149999999999999" hidden="1" customHeight="1" thickTop="1" thickBot="1" x14ac:dyDescent="0.4">
      <c r="B223" s="99"/>
      <c r="C223" s="99"/>
      <c r="D223" s="99"/>
      <c r="E223" s="176" t="str">
        <f>E125</f>
        <v>Date Received</v>
      </c>
      <c r="F223" s="182">
        <f>Summary!H65</f>
        <v>0</v>
      </c>
      <c r="G223" s="208"/>
      <c r="H223" s="99"/>
      <c r="I223" s="167"/>
      <c r="J223" s="167"/>
      <c r="K223" s="167"/>
      <c r="L223" s="99"/>
    </row>
    <row r="224" spans="2:12" ht="20.149999999999999" hidden="1" customHeight="1" thickTop="1" thickBot="1" x14ac:dyDescent="0.4">
      <c r="B224" s="99"/>
      <c r="C224" s="99"/>
      <c r="D224" s="99"/>
      <c r="E224" s="176" t="str">
        <f>Summary!E14</f>
        <v>Accounts Payable</v>
      </c>
      <c r="F224" s="182" t="str">
        <f>Summary!H14</f>
        <v>N/A</v>
      </c>
      <c r="G224" s="209" t="str">
        <f>IF('Accounts Payable'!$D$10="Replace this text with primary module name that satisfies requirements.","",'Accounts Payable'!$D$10)</f>
        <v>Replace this text with the primary product name(s) which satisfy requirements.</v>
      </c>
      <c r="H224" s="99" t="s">
        <v>181</v>
      </c>
      <c r="I224" s="167"/>
      <c r="J224" s="167"/>
      <c r="K224" s="167"/>
      <c r="L224" s="99"/>
    </row>
    <row r="225" spans="2:12" ht="20.149999999999999" hidden="1" customHeight="1" thickTop="1" thickBot="1" x14ac:dyDescent="0.4">
      <c r="B225" s="99"/>
      <c r="C225" s="99"/>
      <c r="D225" s="99"/>
      <c r="E225" s="176" t="str">
        <f>Summary!E15</f>
        <v>Bank Reconciliation</v>
      </c>
      <c r="F225" s="182" t="str">
        <f>Summary!H15</f>
        <v>N/A</v>
      </c>
      <c r="G225" s="208" t="str">
        <f>IF('Bank Reconciliation'!$D$10="Replace this text with primary module name that satisfies requirements.","",'Bank Reconciliation'!$D$10)</f>
        <v>Replace this text with the primary product name(s) which satisfy requirements.</v>
      </c>
      <c r="H225" s="99" t="s">
        <v>181</v>
      </c>
      <c r="I225" s="167"/>
      <c r="J225" s="167"/>
      <c r="K225" s="167"/>
      <c r="L225" s="99"/>
    </row>
    <row r="226" spans="2:12" ht="20.149999999999999" hidden="1" customHeight="1" thickTop="1" thickBot="1" x14ac:dyDescent="0.4">
      <c r="B226" s="99"/>
      <c r="C226" s="99"/>
      <c r="D226" s="99"/>
      <c r="E226" s="176" t="str">
        <f>Summary!E16</f>
        <v>Budgeting</v>
      </c>
      <c r="F226" s="182" t="str">
        <f>Summary!H16</f>
        <v>N/A</v>
      </c>
      <c r="G226" s="208" t="str">
        <f>IF(Budgeting!$D$10="Replace this text with primary module name that satisfies requirements.","",Budgeting!$D$10)</f>
        <v>Replace this text with the primary product name(s) which satisfy requirements.</v>
      </c>
      <c r="H226" s="99" t="s">
        <v>181</v>
      </c>
      <c r="I226" s="167"/>
      <c r="J226" s="167"/>
      <c r="K226" s="167"/>
      <c r="L226" s="99"/>
    </row>
    <row r="227" spans="2:12" ht="20.149999999999999" hidden="1" customHeight="1" thickTop="1" thickBot="1" x14ac:dyDescent="0.4">
      <c r="B227" s="99"/>
      <c r="C227" s="99"/>
      <c r="D227" s="99"/>
      <c r="E227" s="176" t="str">
        <f>Summary!E17</f>
        <v>Cash Receipting</v>
      </c>
      <c r="F227" s="182" t="str">
        <f>Summary!H17</f>
        <v>N/A</v>
      </c>
      <c r="G227" s="208" t="str">
        <f>IF('Cash Receipting'!$D$10="Replace this text with primary module name that satisfies requirements.","",'Cash Receipting'!$D$10)</f>
        <v>Replace this text with the primary product name(s) which satisfy requirements.</v>
      </c>
      <c r="H227" s="99" t="s">
        <v>181</v>
      </c>
      <c r="I227" s="167"/>
      <c r="J227" s="167"/>
      <c r="K227" s="167"/>
      <c r="L227" s="99"/>
    </row>
    <row r="228" spans="2:12" ht="20.149999999999999" hidden="1" customHeight="1" thickTop="1" thickBot="1" x14ac:dyDescent="0.4">
      <c r="B228" s="99"/>
      <c r="C228" s="99"/>
      <c r="D228" s="99"/>
      <c r="E228" s="176" t="str">
        <f>Summary!E18</f>
        <v>Contract Management</v>
      </c>
      <c r="F228" s="182" t="str">
        <f>Summary!H18</f>
        <v>N/A</v>
      </c>
      <c r="G228" s="208" t="str">
        <f>IF('Contract Management'!$D$10="Replace this text with primary module name that satisfies requirements.","",'Contract Management'!$D$10)</f>
        <v>Replace this text with the primary product name(s) which satisfy requirements.</v>
      </c>
      <c r="H228" s="99" t="s">
        <v>181</v>
      </c>
      <c r="I228" s="167"/>
      <c r="J228" s="167"/>
      <c r="K228" s="167"/>
      <c r="L228" s="99"/>
    </row>
    <row r="229" spans="2:12" ht="20.149999999999999" hidden="1" customHeight="1" thickTop="1" thickBot="1" x14ac:dyDescent="0.4">
      <c r="B229" s="99"/>
      <c r="C229" s="99"/>
      <c r="D229" s="99"/>
      <c r="E229" s="176" t="str">
        <f>Summary!E19</f>
        <v>Fixed Assets</v>
      </c>
      <c r="F229" s="182" t="str">
        <f>Summary!H19</f>
        <v>N/A</v>
      </c>
      <c r="G229" s="208" t="str">
        <f>IF('Fixed Assets'!$D$10="Replace this text with primary module name that satisfies requirements.","",'Fixed Assets'!$D$10)</f>
        <v>Replace this text with the primary product name(s) which satisfy requirements.</v>
      </c>
      <c r="H229" s="99" t="s">
        <v>181</v>
      </c>
      <c r="I229" s="167"/>
      <c r="J229" s="167"/>
      <c r="K229" s="167"/>
      <c r="L229" s="99"/>
    </row>
    <row r="230" spans="2:12" ht="20.149999999999999" hidden="1" customHeight="1" thickTop="1" thickBot="1" x14ac:dyDescent="0.4">
      <c r="B230" s="99"/>
      <c r="C230" s="99"/>
      <c r="D230" s="99"/>
      <c r="E230" s="176" t="str">
        <f>Summary!E20</f>
        <v>General and Technical</v>
      </c>
      <c r="F230" s="182" t="str">
        <f>Summary!H20</f>
        <v>N/A</v>
      </c>
      <c r="G230" s="208" t="str">
        <f>IF('General and Technical'!$D$10="Replace this text with primary module name that satisfies requirements.","",'General and Technical'!$D$10)</f>
        <v>Replace this text with the primary product name(s) which satisfy requirements.</v>
      </c>
      <c r="H230" s="99" t="s">
        <v>181</v>
      </c>
      <c r="I230" s="167"/>
      <c r="J230" s="167"/>
      <c r="K230" s="167"/>
      <c r="L230" s="99"/>
    </row>
    <row r="231" spans="2:12" ht="20.149999999999999" hidden="1" customHeight="1" thickTop="1" thickBot="1" x14ac:dyDescent="0.4">
      <c r="B231" s="99"/>
      <c r="C231" s="99"/>
      <c r="D231" s="99"/>
      <c r="E231" s="176" t="str">
        <f>Summary!E21</f>
        <v>General Ledger</v>
      </c>
      <c r="F231" s="182" t="str">
        <f>Summary!H21</f>
        <v>N/A</v>
      </c>
      <c r="G231" s="208" t="str">
        <f>IF('General Ledger'!$D$10="Replace this text with primary module name that satisfies requirements.","",'General Ledger'!$D$10)</f>
        <v>Replace this text with the primary product name(s) which satisfy requirements.</v>
      </c>
      <c r="H231" s="99" t="s">
        <v>181</v>
      </c>
      <c r="I231" s="167"/>
      <c r="J231" s="167"/>
      <c r="K231" s="167"/>
      <c r="L231" s="99"/>
    </row>
    <row r="232" spans="2:12" ht="20.149999999999999" hidden="1" customHeight="1" thickTop="1" thickBot="1" x14ac:dyDescent="0.4">
      <c r="B232" s="99"/>
      <c r="C232" s="99"/>
      <c r="D232" s="99"/>
      <c r="E232" s="176" t="str">
        <f>Summary!E22</f>
        <v>Human Resources</v>
      </c>
      <c r="F232" s="182" t="str">
        <f>Summary!H22</f>
        <v>N/A</v>
      </c>
      <c r="G232" s="208" t="str">
        <f>IF('Human Resources'!$D$10="Replace this text with primary module name that satisfies requirements.","",'Human Resources'!$D$10)</f>
        <v>Replace this text with the primary product name(s) which satisfy requirements.</v>
      </c>
      <c r="H232" s="99" t="s">
        <v>181</v>
      </c>
      <c r="I232" s="167"/>
      <c r="J232" s="167"/>
      <c r="K232" s="167"/>
      <c r="L232" s="99"/>
    </row>
    <row r="233" spans="2:12" ht="20.149999999999999" hidden="1" customHeight="1" thickTop="1" thickBot="1" x14ac:dyDescent="0.4">
      <c r="B233" s="99"/>
      <c r="C233" s="99"/>
      <c r="D233" s="99"/>
      <c r="E233" s="176" t="str">
        <f>Summary!E23</f>
        <v>Misc Billing, Invoicing &amp; AR</v>
      </c>
      <c r="F233" s="182" t="str">
        <f>Summary!H23</f>
        <v>N/A</v>
      </c>
      <c r="G233" s="208" t="str">
        <f>IF('Misc Billing, Invoicing &amp; AR'!$D$10="Replace this text with primary module name that satisfies requirements.","",'Misc Billing, Invoicing &amp; AR'!$D$10)</f>
        <v>Replace this text with the primary product name(s) which satisfy requirements.</v>
      </c>
      <c r="H233" s="99" t="s">
        <v>181</v>
      </c>
      <c r="I233" s="167"/>
      <c r="J233" s="167"/>
      <c r="K233" s="167"/>
      <c r="L233" s="99"/>
    </row>
    <row r="234" spans="2:12" ht="20.149999999999999" hidden="1" customHeight="1" thickTop="1" thickBot="1" x14ac:dyDescent="0.4">
      <c r="B234" s="99"/>
      <c r="C234" s="99"/>
      <c r="D234" s="99"/>
      <c r="E234" s="176" t="str">
        <f>Summary!E24</f>
        <v>Payroll</v>
      </c>
      <c r="F234" s="182" t="str">
        <f>Summary!H24</f>
        <v>N/A</v>
      </c>
      <c r="G234" s="208" t="str">
        <f>IF(Payroll!$D$10="Replace this text with primary module name that satisfies requirements.","",Payroll!$D$10)</f>
        <v>Replace this text with the primary product name(s) which satisfy requirements.</v>
      </c>
      <c r="H234" s="99" t="s">
        <v>181</v>
      </c>
      <c r="I234" s="167"/>
      <c r="J234" s="167"/>
      <c r="K234" s="167"/>
      <c r="L234" s="99"/>
    </row>
    <row r="235" spans="2:12" ht="20.149999999999999" hidden="1" customHeight="1" thickTop="1" thickBot="1" x14ac:dyDescent="0.4">
      <c r="B235" s="99"/>
      <c r="C235" s="99"/>
      <c r="D235" s="99"/>
      <c r="E235" s="176" t="str">
        <f>Summary!E25</f>
        <v>Project and Grant Accounting</v>
      </c>
      <c r="F235" s="182" t="str">
        <f>Summary!H25</f>
        <v>N/A</v>
      </c>
      <c r="G235" s="208" t="str">
        <f>IF('Project and Grant Accounting'!$D$10="Replace this text with primary module name that satisfies requirements.","",'Project and Grant Accounting'!$D$10)</f>
        <v>Replace this text with the primary product name(s) which satisfy requirements.</v>
      </c>
      <c r="H235" s="99" t="s">
        <v>181</v>
      </c>
      <c r="I235" s="167"/>
      <c r="J235" s="167"/>
      <c r="K235" s="167"/>
      <c r="L235" s="99"/>
    </row>
    <row r="236" spans="2:12" ht="20.149999999999999" hidden="1" customHeight="1" thickTop="1" thickBot="1" x14ac:dyDescent="0.4">
      <c r="B236" s="99"/>
      <c r="C236" s="99"/>
      <c r="D236" s="99"/>
      <c r="E236" s="176" t="str">
        <f>Summary!E26</f>
        <v>Purchasing</v>
      </c>
      <c r="F236" s="182" t="str">
        <f>Summary!H26</f>
        <v>N/A</v>
      </c>
      <c r="G236" s="208" t="str">
        <f>IF(Purchasing!$D$10="Replace this text with primary module name that satisfies requirements.","",Purchasing!$D$10)</f>
        <v>Replace this text with the primary product name(s) which satisfy requirements.</v>
      </c>
      <c r="H236" s="99" t="s">
        <v>181</v>
      </c>
      <c r="I236" s="167"/>
      <c r="J236" s="167"/>
      <c r="K236" s="167"/>
      <c r="L236" s="99"/>
    </row>
    <row r="237" spans="2:12" ht="20.149999999999999" hidden="1" customHeight="1" thickTop="1" thickBot="1" x14ac:dyDescent="0.4">
      <c r="B237" s="99"/>
      <c r="C237" s="99"/>
      <c r="D237" s="99"/>
      <c r="E237" s="176" t="str">
        <f>Summary!E27</f>
        <v>Time and Attendance</v>
      </c>
      <c r="F237" s="182" t="str">
        <f>Summary!H27</f>
        <v>N/A</v>
      </c>
      <c r="G237" s="208" t="str">
        <f>IF('Time and Attendance'!$D$10="Replace this text with primary module name that satisfies requirements.","",'Time and Attendance'!$D$10)</f>
        <v>Replace this text with the primary product name(s) which satisfy requirements.</v>
      </c>
      <c r="H237" s="99" t="s">
        <v>181</v>
      </c>
      <c r="I237" s="167"/>
      <c r="J237" s="167"/>
      <c r="K237" s="167"/>
      <c r="L237" s="99"/>
    </row>
    <row r="238" spans="2:12" ht="20.149999999999999" hidden="1" customHeight="1" thickTop="1" thickBot="1" x14ac:dyDescent="0.4">
      <c r="B238" s="99"/>
      <c r="C238" s="99"/>
      <c r="D238" s="99"/>
      <c r="E238" s="176" t="str">
        <f>Summary!E28</f>
        <v>Module 15</v>
      </c>
      <c r="F238" s="182" t="str">
        <f>Summary!H28</f>
        <v>N/A</v>
      </c>
      <c r="G238" s="208" t="str">
        <f>IF('Module 15'!$D$10="Replace this text with primary module name that satisfies requirements.","",'Module 15'!$D$10)</f>
        <v>Replace this text with the primary product name(s) which satisfy requirements.</v>
      </c>
      <c r="H238" s="99" t="s">
        <v>181</v>
      </c>
      <c r="I238" s="167"/>
      <c r="J238" s="167"/>
      <c r="K238" s="167"/>
      <c r="L238" s="99"/>
    </row>
    <row r="239" spans="2:12" ht="20.149999999999999" hidden="1" customHeight="1" thickTop="1" thickBot="1" x14ac:dyDescent="0.4">
      <c r="B239" s="99"/>
      <c r="C239" s="99"/>
      <c r="D239" s="99"/>
      <c r="E239" s="176" t="str">
        <f>Summary!E29</f>
        <v>Module 16</v>
      </c>
      <c r="F239" s="182" t="str">
        <f>Summary!H29</f>
        <v>N/A</v>
      </c>
      <c r="G239" s="208" t="str">
        <f>IF('Module 16'!$D$10="Replace this text with primary module name that satisfies requirements.","",'Module 16'!$D$10)</f>
        <v>Replace this text with the primary product name(s) which satisfy requirements.</v>
      </c>
      <c r="H239" s="99" t="s">
        <v>181</v>
      </c>
      <c r="I239" s="167"/>
      <c r="J239" s="167"/>
      <c r="K239" s="167"/>
      <c r="L239" s="99"/>
    </row>
    <row r="240" spans="2:12" ht="20.149999999999999" hidden="1" customHeight="1" thickTop="1" thickBot="1" x14ac:dyDescent="0.4">
      <c r="B240" s="99"/>
      <c r="C240" s="99"/>
      <c r="D240" s="99"/>
      <c r="E240" s="176" t="str">
        <f>Summary!E30</f>
        <v>Module 17</v>
      </c>
      <c r="F240" s="182" t="str">
        <f>Summary!H30</f>
        <v>N/A</v>
      </c>
      <c r="G240" s="208" t="str">
        <f>IF('Module 17'!$D$10="Replace this text with primary module name that satisfies requirements.","",'Module 17'!$D$10)</f>
        <v>Replace this text with the primary product name(s) which satisfy requirements.</v>
      </c>
      <c r="H240" s="99" t="s">
        <v>181</v>
      </c>
      <c r="I240" s="167"/>
      <c r="J240" s="167"/>
      <c r="K240" s="167"/>
      <c r="L240" s="99"/>
    </row>
    <row r="241" spans="2:12" ht="20.149999999999999" hidden="1" customHeight="1" thickTop="1" thickBot="1" x14ac:dyDescent="0.4">
      <c r="B241" s="99"/>
      <c r="C241" s="99"/>
      <c r="D241" s="99"/>
      <c r="E241" s="176" t="str">
        <f>Summary!E31</f>
        <v>Module 18</v>
      </c>
      <c r="F241" s="182" t="str">
        <f>Summary!H31</f>
        <v>N/A</v>
      </c>
      <c r="G241" s="208" t="str">
        <f>IF('Module 18'!$D$10="Replace this text with primary module name that satisfies requirements.","",'Module 18'!$D$10)</f>
        <v>Replace this text with the primary product name(s) which satisfy requirements.</v>
      </c>
      <c r="H241" s="99" t="s">
        <v>181</v>
      </c>
      <c r="I241" s="167"/>
      <c r="J241" s="167"/>
      <c r="K241" s="167"/>
      <c r="L241" s="99"/>
    </row>
    <row r="242" spans="2:12" ht="20.149999999999999" hidden="1" customHeight="1" thickTop="1" thickBot="1" x14ac:dyDescent="0.4">
      <c r="B242" s="99"/>
      <c r="C242" s="99"/>
      <c r="D242" s="99"/>
      <c r="E242" s="176" t="str">
        <f>Summary!E32</f>
        <v>Module 19</v>
      </c>
      <c r="F242" s="182" t="str">
        <f>Summary!H32</f>
        <v>N/A</v>
      </c>
      <c r="G242" s="208" t="str">
        <f>IF('Module 19'!$D$10="Replace this text with primary module name that satisfies requirements.","",'Module 19'!$D$10)</f>
        <v>Replace this text with the primary product name(s) which satisfy requirements.</v>
      </c>
      <c r="H242" s="99" t="s">
        <v>181</v>
      </c>
      <c r="I242" s="167"/>
      <c r="J242" s="167"/>
      <c r="K242" s="167"/>
      <c r="L242" s="99"/>
    </row>
    <row r="243" spans="2:12" ht="20.149999999999999" hidden="1" customHeight="1" thickTop="1" thickBot="1" x14ac:dyDescent="0.4">
      <c r="B243" s="99"/>
      <c r="C243" s="99"/>
      <c r="D243" s="99"/>
      <c r="E243" s="176" t="str">
        <f>Summary!E33</f>
        <v>Module 20</v>
      </c>
      <c r="F243" s="182" t="str">
        <f>Summary!H33</f>
        <v>N/A</v>
      </c>
      <c r="G243" s="208" t="str">
        <f>IF('Module 20'!$D$10="Replace this text with primary module name that satisfies requirements.","",'Module 20'!$D$10)</f>
        <v>Replace this text with the primary product name(s) which satisfy requirements.</v>
      </c>
      <c r="H243" s="99" t="s">
        <v>181</v>
      </c>
      <c r="I243" s="167"/>
      <c r="J243" s="167"/>
      <c r="K243" s="167"/>
      <c r="L243" s="99"/>
    </row>
    <row r="244" spans="2:12" ht="20.149999999999999" hidden="1" customHeight="1" thickTop="1" thickBot="1" x14ac:dyDescent="0.4">
      <c r="B244" s="99"/>
      <c r="C244" s="99"/>
      <c r="D244" s="99"/>
      <c r="E244" s="176" t="str">
        <f>Summary!E34</f>
        <v>Module 21</v>
      </c>
      <c r="F244" s="182" t="str">
        <f>Summary!H34</f>
        <v>N/A</v>
      </c>
      <c r="G244" s="208" t="str">
        <f>IF('Module 21'!$D$10="Replace this text with primary module name that satisfies requirements.","",'Module 21'!$D$10)</f>
        <v>Replace this text with the primary product name(s) which satisfy requirements.</v>
      </c>
      <c r="H244" s="99" t="s">
        <v>181</v>
      </c>
      <c r="I244" s="167"/>
      <c r="J244" s="167"/>
      <c r="K244" s="167"/>
      <c r="L244" s="99"/>
    </row>
    <row r="245" spans="2:12" ht="20.149999999999999" hidden="1" customHeight="1" thickTop="1" thickBot="1" x14ac:dyDescent="0.4">
      <c r="B245" s="99"/>
      <c r="C245" s="99"/>
      <c r="D245" s="99"/>
      <c r="E245" s="176" t="str">
        <f>Summary!E35</f>
        <v>Module 22</v>
      </c>
      <c r="F245" s="182" t="str">
        <f>Summary!H35</f>
        <v>N/A</v>
      </c>
      <c r="G245" s="208" t="str">
        <f>IF('Module 22'!$D$10="Replace this text with primary module name that satisfies requirements.","",'Module 22'!$D$10)</f>
        <v>Replace this text with the primary product name(s) which satisfy requirements.</v>
      </c>
      <c r="H245" s="99" t="s">
        <v>181</v>
      </c>
      <c r="I245" s="167"/>
      <c r="J245" s="167"/>
      <c r="K245" s="167"/>
      <c r="L245" s="99"/>
    </row>
    <row r="246" spans="2:12" ht="20.149999999999999" hidden="1" customHeight="1" thickTop="1" thickBot="1" x14ac:dyDescent="0.4">
      <c r="B246" s="99"/>
      <c r="C246" s="99"/>
      <c r="D246" s="99"/>
      <c r="E246" s="176" t="str">
        <f>Summary!E36</f>
        <v>Module 23</v>
      </c>
      <c r="F246" s="182" t="str">
        <f>Summary!H36</f>
        <v>N/A</v>
      </c>
      <c r="G246" s="208" t="str">
        <f>IF('Module 23'!$D$10="Replace this text with primary module name that satisfies requirements.","",'Module 23'!$D$10)</f>
        <v>Replace this text with the primary product name(s) which satisfy requirements.</v>
      </c>
      <c r="H246" s="99" t="s">
        <v>181</v>
      </c>
      <c r="I246" s="167"/>
      <c r="J246" s="167"/>
      <c r="K246" s="167"/>
      <c r="L246" s="99"/>
    </row>
    <row r="247" spans="2:12" ht="20.149999999999999" hidden="1" customHeight="1" thickTop="1" thickBot="1" x14ac:dyDescent="0.4">
      <c r="B247" s="99"/>
      <c r="C247" s="99"/>
      <c r="D247" s="99"/>
      <c r="E247" s="176" t="str">
        <f>Summary!E37</f>
        <v>Module 24</v>
      </c>
      <c r="F247" s="182" t="str">
        <f>Summary!H37</f>
        <v>N/A</v>
      </c>
      <c r="G247" s="208" t="str">
        <f>IF('Module 24'!$D$10="Replace this text with primary module name that satisfies requirements.","",'Module 24'!$D$10)</f>
        <v>Replace this text with the primary product name(s) which satisfy requirements.</v>
      </c>
      <c r="H247" s="99" t="s">
        <v>181</v>
      </c>
      <c r="I247" s="167"/>
      <c r="J247" s="167"/>
      <c r="K247" s="167"/>
      <c r="L247" s="99"/>
    </row>
    <row r="248" spans="2:12" ht="20.149999999999999" hidden="1" customHeight="1" thickTop="1" thickBot="1" x14ac:dyDescent="0.4">
      <c r="B248" s="99"/>
      <c r="C248" s="99"/>
      <c r="D248" s="99"/>
      <c r="E248" s="176" t="str">
        <f>Summary!E38</f>
        <v>Module 25</v>
      </c>
      <c r="F248" s="182" t="str">
        <f>Summary!H38</f>
        <v>N/A</v>
      </c>
      <c r="G248" s="208" t="str">
        <f>IF('Module 25'!$D$10="Replace this text with primary module name that satisfies requirements.","",'Module 25'!$D$10)</f>
        <v>Replace this text with the primary product name(s) which satisfy requirements.</v>
      </c>
      <c r="H248" s="99" t="s">
        <v>181</v>
      </c>
      <c r="I248" s="167"/>
      <c r="J248" s="167"/>
      <c r="K248" s="167"/>
      <c r="L248" s="99"/>
    </row>
    <row r="249" spans="2:12" ht="20.149999999999999" hidden="1" customHeight="1" thickTop="1" thickBot="1" x14ac:dyDescent="0.4">
      <c r="B249" s="99"/>
      <c r="C249" s="99"/>
      <c r="D249" s="99"/>
      <c r="E249" s="176" t="str">
        <f>Summary!E39</f>
        <v>Module 26</v>
      </c>
      <c r="F249" s="182" t="str">
        <f>Summary!H39</f>
        <v>N/A</v>
      </c>
      <c r="G249" s="208" t="str">
        <f>IF('Module 26'!$D$10="Replace this text with primary module name that satisfies requirements.","",'Module 26'!$D$10)</f>
        <v>Replace this text with the primary product name(s) which satisfy requirements.</v>
      </c>
      <c r="H249" s="99" t="s">
        <v>181</v>
      </c>
      <c r="I249" s="167"/>
      <c r="J249" s="167"/>
      <c r="K249" s="167"/>
      <c r="L249" s="99"/>
    </row>
    <row r="250" spans="2:12" ht="20.149999999999999" hidden="1" customHeight="1" thickTop="1" thickBot="1" x14ac:dyDescent="0.4">
      <c r="B250" s="99"/>
      <c r="C250" s="99"/>
      <c r="D250" s="99"/>
      <c r="E250" s="176" t="str">
        <f>Summary!E40</f>
        <v>Module 27</v>
      </c>
      <c r="F250" s="182" t="str">
        <f>Summary!H40</f>
        <v>N/A</v>
      </c>
      <c r="G250" s="208" t="str">
        <f>IF('Module 27'!$D$10="Replace this text with primary module name that satisfies requirements.","",'Module 27'!$D$10)</f>
        <v>Replace this text with the primary product name(s) which satisfy requirements.</v>
      </c>
      <c r="H250" s="99" t="s">
        <v>181</v>
      </c>
      <c r="I250" s="167"/>
      <c r="J250" s="167"/>
      <c r="K250" s="167"/>
      <c r="L250" s="99"/>
    </row>
    <row r="251" spans="2:12" ht="20.149999999999999" hidden="1" customHeight="1" thickTop="1" thickBot="1" x14ac:dyDescent="0.4">
      <c r="B251" s="99"/>
      <c r="C251" s="99"/>
      <c r="D251" s="99"/>
      <c r="E251" s="176" t="str">
        <f>Summary!E41</f>
        <v>Module 28</v>
      </c>
      <c r="F251" s="182" t="str">
        <f>Summary!H41</f>
        <v>N/A</v>
      </c>
      <c r="G251" s="208" t="str">
        <f>IF('Module 28'!$D$10="Replace this text with primary module name that satisfies requirements.","",'Module 28'!$D$10)</f>
        <v>Replace this text with the primary product name(s) which satisfy requirements.</v>
      </c>
      <c r="H251" s="99" t="s">
        <v>181</v>
      </c>
      <c r="I251" s="167"/>
      <c r="J251" s="167"/>
      <c r="K251" s="167"/>
      <c r="L251" s="99"/>
    </row>
    <row r="252" spans="2:12" ht="20.149999999999999" hidden="1" customHeight="1" thickTop="1" thickBot="1" x14ac:dyDescent="0.4">
      <c r="B252" s="99"/>
      <c r="C252" s="99"/>
      <c r="D252" s="99"/>
      <c r="E252" s="176" t="str">
        <f>Summary!E42</f>
        <v>Module 29</v>
      </c>
      <c r="F252" s="182" t="str">
        <f>Summary!H42</f>
        <v>N/A</v>
      </c>
      <c r="G252" s="208" t="str">
        <f>IF('Module 29'!$D$10="Replace this text with primary module name that satisfies requirements.","",'Module 29'!$D$10)</f>
        <v>Replace this text with the primary product name(s) which satisfy requirements.</v>
      </c>
      <c r="H252" s="99" t="s">
        <v>181</v>
      </c>
      <c r="I252" s="167"/>
      <c r="J252" s="167"/>
      <c r="K252" s="167"/>
      <c r="L252" s="99"/>
    </row>
    <row r="253" spans="2:12" ht="20.149999999999999" hidden="1" customHeight="1" thickTop="1" thickBot="1" x14ac:dyDescent="0.4">
      <c r="B253" s="99"/>
      <c r="C253" s="99"/>
      <c r="D253" s="99"/>
      <c r="E253" s="176" t="str">
        <f>Summary!E43</f>
        <v>Module 30</v>
      </c>
      <c r="F253" s="182" t="str">
        <f>Summary!H43</f>
        <v>N/A</v>
      </c>
      <c r="G253" s="208" t="str">
        <f>IF('Module 30'!$D$10="Replace this text with primary module name that satisfies requirements.","",'Module 30'!$D$10)</f>
        <v>Replace this text with the primary product name(s) which satisfy requirements.</v>
      </c>
      <c r="H253" s="99" t="s">
        <v>181</v>
      </c>
      <c r="I253" s="167"/>
      <c r="J253" s="167"/>
      <c r="K253" s="167"/>
      <c r="L253" s="99"/>
    </row>
    <row r="254" spans="2:12" ht="20.149999999999999" hidden="1" customHeight="1" thickTop="1" thickBot="1" x14ac:dyDescent="0.4">
      <c r="B254" s="99"/>
      <c r="C254" s="99"/>
      <c r="D254" s="99"/>
      <c r="E254" s="176" t="str">
        <f>Summary!E44</f>
        <v>Module 31</v>
      </c>
      <c r="F254" s="182" t="str">
        <f>Summary!H44</f>
        <v>N/A</v>
      </c>
      <c r="G254" s="208" t="str">
        <f>IF('Module 31'!$D$10="Replace this text with primary module name that satisfies requirements.","",'Module 31'!$D$10)</f>
        <v>Replace this text with the primary product name(s) which satisfy requirements.</v>
      </c>
      <c r="H254" s="99" t="s">
        <v>181</v>
      </c>
      <c r="I254" s="167"/>
      <c r="J254" s="167"/>
      <c r="K254" s="167"/>
      <c r="L254" s="99"/>
    </row>
    <row r="255" spans="2:12" ht="20.149999999999999" hidden="1" customHeight="1" thickTop="1" thickBot="1" x14ac:dyDescent="0.4">
      <c r="B255" s="99"/>
      <c r="C255" s="99"/>
      <c r="D255" s="99"/>
      <c r="E255" s="176" t="str">
        <f>Summary!E45</f>
        <v>Module 32</v>
      </c>
      <c r="F255" s="182" t="str">
        <f>Summary!H45</f>
        <v>N/A</v>
      </c>
      <c r="G255" s="208" t="str">
        <f>IF('Module 32'!$D$10="Replace this text with primary module name that satisfies requirements.","",'Module 32'!$D$10)</f>
        <v>Replace this text with the primary product name(s) which satisfy requirements.</v>
      </c>
      <c r="H255" s="99" t="s">
        <v>181</v>
      </c>
      <c r="I255" s="167"/>
      <c r="J255" s="167"/>
      <c r="K255" s="167"/>
      <c r="L255" s="99"/>
    </row>
    <row r="256" spans="2:12" ht="20.149999999999999" hidden="1" customHeight="1" thickTop="1" thickBot="1" x14ac:dyDescent="0.4">
      <c r="B256" s="99"/>
      <c r="C256" s="99"/>
      <c r="D256" s="99"/>
      <c r="E256" s="176" t="str">
        <f>Summary!E46</f>
        <v>Module 33</v>
      </c>
      <c r="F256" s="182" t="str">
        <f>Summary!H46</f>
        <v>N/A</v>
      </c>
      <c r="G256" s="208" t="str">
        <f>IF('Module 33'!$D$10="Replace this text with primary module name that satisfies requirements.","",'Module 33'!$D$10)</f>
        <v>Replace this text with the primary product name(s) which satisfy requirements.</v>
      </c>
      <c r="H256" s="99" t="s">
        <v>181</v>
      </c>
      <c r="I256" s="167"/>
      <c r="J256" s="167"/>
      <c r="K256" s="167"/>
      <c r="L256" s="99"/>
    </row>
    <row r="257" spans="2:12" ht="20.149999999999999" hidden="1" customHeight="1" thickTop="1" thickBot="1" x14ac:dyDescent="0.4">
      <c r="B257" s="99"/>
      <c r="C257" s="99"/>
      <c r="D257" s="99"/>
      <c r="E257" s="176" t="str">
        <f>Summary!E47</f>
        <v>Module 34</v>
      </c>
      <c r="F257" s="182" t="str">
        <f>Summary!H47</f>
        <v>N/A</v>
      </c>
      <c r="G257" s="208" t="str">
        <f>IF('Module 34'!$D$10="Replace this text with primary module name that satisfies requirements.","",'Module 34'!$D$10)</f>
        <v>Replace this text with the primary product name(s) which satisfy requirements.</v>
      </c>
      <c r="H257" s="99" t="s">
        <v>181</v>
      </c>
      <c r="I257" s="167"/>
      <c r="J257" s="167"/>
      <c r="K257" s="167"/>
      <c r="L257" s="99"/>
    </row>
    <row r="258" spans="2:12" ht="20.149999999999999" hidden="1" customHeight="1" thickTop="1" thickBot="1" x14ac:dyDescent="0.4">
      <c r="B258" s="99"/>
      <c r="C258" s="99"/>
      <c r="D258" s="99"/>
      <c r="E258" s="176" t="str">
        <f>Summary!E48</f>
        <v>Module 35</v>
      </c>
      <c r="F258" s="182" t="str">
        <f>Summary!H48</f>
        <v>N/A</v>
      </c>
      <c r="G258" s="208" t="str">
        <f>IF('Module 35'!$D$10="Replace this text with primary module name that satisfies requirements.","",'Module 35'!$D$10)</f>
        <v>Replace this text with the primary product name(s) which satisfy requirements.</v>
      </c>
      <c r="H258" s="99" t="s">
        <v>181</v>
      </c>
      <c r="I258" s="167"/>
      <c r="J258" s="167"/>
      <c r="K258" s="167"/>
      <c r="L258" s="99"/>
    </row>
    <row r="259" spans="2:12" ht="20.149999999999999" hidden="1" customHeight="1" thickTop="1" thickBot="1" x14ac:dyDescent="0.4">
      <c r="B259" s="99"/>
      <c r="C259" s="99"/>
      <c r="D259" s="99"/>
      <c r="E259" s="176" t="str">
        <f>Summary!E49</f>
        <v>Module 36</v>
      </c>
      <c r="F259" s="182" t="str">
        <f>Summary!H49</f>
        <v>N/A</v>
      </c>
      <c r="G259" s="208" t="str">
        <f>IF('Module 36'!$D$10="Replace this text with primary module name that satisfies requirements.","",'Module 36'!$D$10)</f>
        <v>Replace this text with the primary product name(s) which satisfy requirements.</v>
      </c>
      <c r="H259" s="99" t="s">
        <v>181</v>
      </c>
      <c r="I259" s="167"/>
      <c r="J259" s="167"/>
      <c r="K259" s="167"/>
      <c r="L259" s="99"/>
    </row>
    <row r="260" spans="2:12" ht="20.149999999999999" hidden="1" customHeight="1" thickTop="1" thickBot="1" x14ac:dyDescent="0.4">
      <c r="B260" s="99"/>
      <c r="C260" s="99"/>
      <c r="D260" s="99"/>
      <c r="E260" s="176" t="str">
        <f>Summary!E50</f>
        <v>Module 37</v>
      </c>
      <c r="F260" s="182" t="str">
        <f>Summary!H50</f>
        <v>N/A</v>
      </c>
      <c r="G260" s="208" t="str">
        <f>IF('Module 37'!$D$10="Replace this text with primary module name that satisfies requirements.","",'Module 37'!$D$10)</f>
        <v>Replace this text with the primary product name(s) which satisfy requirements.</v>
      </c>
      <c r="H260" s="99" t="s">
        <v>181</v>
      </c>
      <c r="I260" s="167"/>
      <c r="J260" s="167"/>
      <c r="K260" s="167"/>
      <c r="L260" s="99"/>
    </row>
    <row r="261" spans="2:12" ht="20.149999999999999" hidden="1" customHeight="1" thickTop="1" thickBot="1" x14ac:dyDescent="0.4">
      <c r="B261" s="99"/>
      <c r="C261" s="99"/>
      <c r="D261" s="99"/>
      <c r="E261" s="176" t="str">
        <f>Summary!E51</f>
        <v>Module 38</v>
      </c>
      <c r="F261" s="182" t="str">
        <f>Summary!H51</f>
        <v>N/A</v>
      </c>
      <c r="G261" s="208" t="str">
        <f>IF('Module 38'!$D$10="Replace this text with primary module name that satisfies requirements.","",'Module 38'!$D$10)</f>
        <v>Replace this text with the primary product name(s) which satisfy requirements.</v>
      </c>
      <c r="H261" s="99" t="s">
        <v>181</v>
      </c>
      <c r="I261" s="167"/>
      <c r="J261" s="167"/>
      <c r="K261" s="167"/>
      <c r="L261" s="99"/>
    </row>
    <row r="262" spans="2:12" ht="20.149999999999999" hidden="1" customHeight="1" thickTop="1" thickBot="1" x14ac:dyDescent="0.4">
      <c r="B262" s="99"/>
      <c r="C262" s="99"/>
      <c r="D262" s="99"/>
      <c r="E262" s="176" t="str">
        <f>Summary!E52</f>
        <v>Module 39</v>
      </c>
      <c r="F262" s="182" t="str">
        <f>Summary!H52</f>
        <v>N/A</v>
      </c>
      <c r="G262" s="208" t="str">
        <f>IF('Module 39'!$D$10="Replace this text with primary module name that satisfies requirements.","",'Module 39'!$D$10)</f>
        <v>Replace this text with the primary product name(s) which satisfy requirements.</v>
      </c>
      <c r="H262" s="99" t="s">
        <v>181</v>
      </c>
      <c r="I262" s="167"/>
      <c r="J262" s="167"/>
      <c r="K262" s="167"/>
      <c r="L262" s="99"/>
    </row>
    <row r="263" spans="2:12" ht="20.149999999999999" hidden="1" customHeight="1" thickTop="1" thickBot="1" x14ac:dyDescent="0.4">
      <c r="B263" s="99"/>
      <c r="C263" s="99"/>
      <c r="D263" s="99"/>
      <c r="E263" s="176" t="str">
        <f>Summary!E53</f>
        <v>Module 40</v>
      </c>
      <c r="F263" s="182" t="str">
        <f>Summary!H53</f>
        <v>N/A</v>
      </c>
      <c r="G263" s="208" t="str">
        <f>IF('Module 40'!$D$10="Replace this text with primary module name that satisfies requirements.","",'Module 40'!$D$10)</f>
        <v>Replace this text with the primary product name(s) which satisfy requirements.</v>
      </c>
      <c r="H263" s="99" t="s">
        <v>181</v>
      </c>
      <c r="I263" s="167"/>
      <c r="J263" s="167"/>
      <c r="K263" s="167"/>
      <c r="L263" s="99"/>
    </row>
    <row r="264" spans="2:12" ht="20.149999999999999" hidden="1" customHeight="1" thickTop="1" thickBot="1" x14ac:dyDescent="0.4">
      <c r="B264" s="99"/>
      <c r="C264" s="99"/>
      <c r="D264" s="99"/>
      <c r="E264" s="176" t="str">
        <f>Summary!E54</f>
        <v>Module 41</v>
      </c>
      <c r="F264" s="182" t="str">
        <f>Summary!H54</f>
        <v>N/A</v>
      </c>
      <c r="G264" s="208" t="str">
        <f>IF('Module 41'!$D$10="Replace this text with primary module name that satisfies requirements.","",'Module 41'!$D$10)</f>
        <v>Replace this text with the primary product name(s) which satisfy requirements.</v>
      </c>
      <c r="H264" s="99" t="s">
        <v>181</v>
      </c>
      <c r="I264" s="167"/>
      <c r="J264" s="167"/>
      <c r="K264" s="167"/>
      <c r="L264" s="99"/>
    </row>
    <row r="265" spans="2:12" ht="20.149999999999999" hidden="1" customHeight="1" thickTop="1" thickBot="1" x14ac:dyDescent="0.4">
      <c r="B265" s="99"/>
      <c r="C265" s="99"/>
      <c r="D265" s="99"/>
      <c r="E265" s="176" t="str">
        <f>Summary!E55</f>
        <v>Module 42</v>
      </c>
      <c r="F265" s="182" t="str">
        <f>Summary!H55</f>
        <v>N/A</v>
      </c>
      <c r="G265" s="208" t="str">
        <f>IF('Module 42'!$D$10="Replace this text with primary module name that satisfies requirements.","",'Module 42'!$D$10)</f>
        <v>Replace this text with the primary product name(s) which satisfy requirements.</v>
      </c>
      <c r="H265" s="99" t="s">
        <v>181</v>
      </c>
      <c r="I265" s="167"/>
      <c r="J265" s="167"/>
      <c r="K265" s="167"/>
      <c r="L265" s="99"/>
    </row>
    <row r="266" spans="2:12" ht="20.149999999999999" hidden="1" customHeight="1" thickTop="1" thickBot="1" x14ac:dyDescent="0.4">
      <c r="B266" s="99"/>
      <c r="C266" s="99"/>
      <c r="D266" s="99"/>
      <c r="E266" s="176" t="str">
        <f>Summary!E56</f>
        <v>Module 43</v>
      </c>
      <c r="F266" s="182" t="str">
        <f>Summary!H56</f>
        <v>N/A</v>
      </c>
      <c r="G266" s="208" t="str">
        <f>IF('Module 43'!$D$10="Replace this text with primary module name that satisfies requirements.","",'Module 43'!$D$10)</f>
        <v>Replace this text with the primary product name(s) which satisfy requirements.</v>
      </c>
      <c r="H266" s="99" t="s">
        <v>181</v>
      </c>
      <c r="I266" s="167"/>
      <c r="J266" s="167"/>
      <c r="K266" s="167"/>
      <c r="L266" s="99"/>
    </row>
    <row r="267" spans="2:12" ht="20.149999999999999" hidden="1" customHeight="1" thickTop="1" thickBot="1" x14ac:dyDescent="0.4">
      <c r="B267" s="99"/>
      <c r="C267" s="99"/>
      <c r="D267" s="99"/>
      <c r="E267" s="176" t="str">
        <f>Summary!E57</f>
        <v>Module 44</v>
      </c>
      <c r="F267" s="182" t="str">
        <f>Summary!H57</f>
        <v>N/A</v>
      </c>
      <c r="G267" s="208" t="str">
        <f>IF('Module 44'!$D$10="Replace this text with primary module name that satisfies requirements.","",'Module 44'!$D$10)</f>
        <v>Replace this text with the primary product name(s) which satisfy requirements.</v>
      </c>
      <c r="H267" s="99" t="s">
        <v>181</v>
      </c>
      <c r="I267" s="167"/>
      <c r="J267" s="167"/>
      <c r="K267" s="167"/>
      <c r="L267" s="99"/>
    </row>
    <row r="268" spans="2:12" ht="20.149999999999999" hidden="1" customHeight="1" thickTop="1" thickBot="1" x14ac:dyDescent="0.4">
      <c r="B268" s="99"/>
      <c r="C268" s="99"/>
      <c r="D268" s="99"/>
      <c r="E268" s="176" t="str">
        <f>Summary!E58</f>
        <v>Module 45</v>
      </c>
      <c r="F268" s="182" t="str">
        <f>Summary!H58</f>
        <v>N/A</v>
      </c>
      <c r="G268" s="208" t="str">
        <f>IF('Module 45'!$D$10="Replace this text with primary module name that satisfies requirements.","",'Module 45'!$D$10)</f>
        <v>Replace this text with the primary product name(s) which satisfy requirements.</v>
      </c>
      <c r="H268" s="99" t="s">
        <v>181</v>
      </c>
      <c r="I268" s="167"/>
      <c r="J268" s="167"/>
      <c r="K268" s="167"/>
      <c r="L268" s="99"/>
    </row>
    <row r="269" spans="2:12" ht="20.149999999999999" hidden="1" customHeight="1" thickTop="1" thickBot="1" x14ac:dyDescent="0.4">
      <c r="B269" s="99"/>
      <c r="C269" s="99"/>
      <c r="D269" s="99"/>
      <c r="E269" s="176" t="str">
        <f>Summary!E59</f>
        <v>Module 46</v>
      </c>
      <c r="F269" s="182" t="str">
        <f>Summary!H59</f>
        <v>N/A</v>
      </c>
      <c r="G269" s="208" t="str">
        <f>IF('Module 46'!$D$10="Replace this text with primary module name that satisfies requirements.","",'Module 46'!$D$10)</f>
        <v>Replace this text with the primary product name(s) which satisfy requirements.</v>
      </c>
      <c r="H269" s="99" t="s">
        <v>181</v>
      </c>
      <c r="I269" s="167"/>
      <c r="J269" s="167"/>
      <c r="K269" s="167"/>
      <c r="L269" s="99"/>
    </row>
    <row r="270" spans="2:12" ht="20.149999999999999" hidden="1" customHeight="1" thickTop="1" thickBot="1" x14ac:dyDescent="0.4">
      <c r="B270" s="99"/>
      <c r="C270" s="99"/>
      <c r="D270" s="99"/>
      <c r="E270" s="176" t="str">
        <f>Summary!E60</f>
        <v>Module 47</v>
      </c>
      <c r="F270" s="182" t="str">
        <f>Summary!H60</f>
        <v>N/A</v>
      </c>
      <c r="G270" s="208" t="str">
        <f>IF('Module 47'!$D$10="Replace this text with primary module name that satisfies requirements.","",'Module 47'!$D$10)</f>
        <v>Replace this text with the primary product name(s) which satisfy requirements.</v>
      </c>
      <c r="H270" s="99" t="s">
        <v>181</v>
      </c>
      <c r="I270" s="167"/>
      <c r="J270" s="167"/>
      <c r="K270" s="167"/>
      <c r="L270" s="99"/>
    </row>
    <row r="271" spans="2:12" ht="20.149999999999999" hidden="1" customHeight="1" thickTop="1" thickBot="1" x14ac:dyDescent="0.4">
      <c r="B271" s="99"/>
      <c r="C271" s="99"/>
      <c r="D271" s="99"/>
      <c r="E271" s="176" t="str">
        <f>Summary!E61</f>
        <v>Module 48</v>
      </c>
      <c r="F271" s="182" t="str">
        <f>Summary!H61</f>
        <v>N/A</v>
      </c>
      <c r="G271" s="208" t="str">
        <f>IF('Module 48'!$D$10="Replace this text with primary module name that satisfies requirements.","",'Module 48'!$D$10)</f>
        <v>Replace this text with the primary product name(s) which satisfy requirements.</v>
      </c>
      <c r="H271" s="99" t="s">
        <v>181</v>
      </c>
      <c r="I271" s="167"/>
      <c r="J271" s="167"/>
      <c r="K271" s="167"/>
      <c r="L271" s="99"/>
    </row>
    <row r="272" spans="2:12" ht="20.149999999999999" hidden="1" customHeight="1" thickTop="1" thickBot="1" x14ac:dyDescent="0.4">
      <c r="B272" s="99"/>
      <c r="C272" s="99"/>
      <c r="D272" s="99"/>
      <c r="E272" s="176" t="str">
        <f>Summary!E62</f>
        <v>Module 49</v>
      </c>
      <c r="F272" s="182" t="str">
        <f>Summary!H62</f>
        <v>N/A</v>
      </c>
      <c r="G272" s="208" t="str">
        <f>IF('Module 49'!$D$10="Replace this text with primary module name that satisfies requirements.","",'Module 49'!$D$10)</f>
        <v>Replace this text with the primary product name(s) which satisfy requirements.</v>
      </c>
      <c r="H272" s="99" t="s">
        <v>181</v>
      </c>
      <c r="I272" s="167"/>
      <c r="J272" s="167"/>
      <c r="K272" s="167"/>
      <c r="L272" s="99"/>
    </row>
    <row r="273" spans="2:12" ht="20.149999999999999" hidden="1" customHeight="1" thickTop="1" thickBot="1" x14ac:dyDescent="0.4">
      <c r="B273" s="99"/>
      <c r="C273" s="99"/>
      <c r="D273" s="99"/>
      <c r="E273" s="176" t="str">
        <f>Summary!E63</f>
        <v>Module 50</v>
      </c>
      <c r="F273" s="182" t="str">
        <f>Summary!H63</f>
        <v>N/A</v>
      </c>
      <c r="G273" s="208" t="str">
        <f>IF('Module 50'!$D$10="Replace this text with primary module name that satisfies requirements.","",'Module 50'!$D$10)</f>
        <v>Replace this text with the primary product name(s) which satisfy requirements.</v>
      </c>
      <c r="H273" s="99" t="s">
        <v>181</v>
      </c>
      <c r="I273" s="167"/>
      <c r="J273" s="167"/>
      <c r="K273" s="167"/>
      <c r="L273" s="99"/>
    </row>
    <row r="274" spans="2:12" ht="20.149999999999999" hidden="1" customHeight="1" thickTop="1" thickBot="1" x14ac:dyDescent="0.4">
      <c r="B274" s="99"/>
      <c r="C274" s="99"/>
      <c r="D274" s="99"/>
      <c r="E274" s="166">
        <f>Summary!E637</f>
        <v>0</v>
      </c>
      <c r="F274" s="166">
        <f>Summary!F637</f>
        <v>0</v>
      </c>
      <c r="G274" s="166">
        <f>Summary!G637</f>
        <v>0</v>
      </c>
      <c r="H274" s="99" t="s">
        <v>181</v>
      </c>
      <c r="I274" s="167"/>
      <c r="J274" s="167"/>
      <c r="K274" s="167"/>
      <c r="L274" s="99"/>
    </row>
    <row r="275" spans="2:12" ht="20.149999999999999" hidden="1" customHeight="1" thickTop="1" thickBot="1" x14ac:dyDescent="0.4">
      <c r="B275" s="99"/>
      <c r="C275" s="99"/>
      <c r="D275" s="99"/>
      <c r="E275" s="166">
        <f>Summary!E638</f>
        <v>0</v>
      </c>
      <c r="F275" s="166">
        <f>Summary!F638</f>
        <v>0</v>
      </c>
      <c r="G275" s="166">
        <f>Summary!G638</f>
        <v>0</v>
      </c>
      <c r="H275" s="99" t="s">
        <v>181</v>
      </c>
      <c r="I275" s="167"/>
      <c r="J275" s="99"/>
      <c r="K275" s="99"/>
      <c r="L275" s="99"/>
    </row>
    <row r="276" spans="2:12" ht="20.149999999999999" hidden="1" customHeight="1" thickTop="1" thickBot="1" x14ac:dyDescent="0.4">
      <c r="B276" s="99"/>
      <c r="C276" s="99"/>
      <c r="D276" s="99"/>
      <c r="E276" s="166">
        <f>Summary!E639</f>
        <v>0</v>
      </c>
      <c r="F276" s="166">
        <f>Summary!F639</f>
        <v>0</v>
      </c>
      <c r="G276" s="166">
        <f>Summary!G639</f>
        <v>0</v>
      </c>
      <c r="H276" s="99" t="s">
        <v>181</v>
      </c>
      <c r="I276" s="99"/>
      <c r="J276" s="99"/>
      <c r="K276" s="99"/>
      <c r="L276" s="99"/>
    </row>
    <row r="277" spans="2:12" ht="20.149999999999999" hidden="1" customHeight="1" thickTop="1" thickBot="1" x14ac:dyDescent="0.4">
      <c r="B277" s="99"/>
      <c r="C277" s="99"/>
      <c r="D277" s="99"/>
      <c r="E277" s="166">
        <f>Summary!E640</f>
        <v>0</v>
      </c>
      <c r="F277" s="166">
        <f>Summary!F640</f>
        <v>0</v>
      </c>
      <c r="G277" s="166">
        <f>Summary!G640</f>
        <v>0</v>
      </c>
      <c r="H277" s="99" t="s">
        <v>181</v>
      </c>
      <c r="I277" s="99"/>
      <c r="J277" s="99"/>
      <c r="K277" s="99"/>
      <c r="L277" s="99"/>
    </row>
    <row r="278" spans="2:12" ht="20.149999999999999" hidden="1" customHeight="1" thickTop="1" thickBot="1" x14ac:dyDescent="0.4">
      <c r="B278" s="99"/>
      <c r="C278" s="99"/>
      <c r="D278" s="99"/>
      <c r="E278" s="166">
        <f>Summary!E641</f>
        <v>0</v>
      </c>
      <c r="F278" s="166">
        <f>Summary!F641</f>
        <v>0</v>
      </c>
      <c r="G278" s="166">
        <f>Summary!G641</f>
        <v>0</v>
      </c>
      <c r="H278" s="99" t="s">
        <v>181</v>
      </c>
      <c r="I278" s="99"/>
      <c r="J278" s="99"/>
      <c r="K278" s="99"/>
      <c r="L278" s="99"/>
    </row>
    <row r="279" spans="2:12" ht="20.149999999999999" hidden="1" customHeight="1" thickTop="1" thickBot="1" x14ac:dyDescent="0.4">
      <c r="B279" s="99"/>
      <c r="C279" s="99"/>
      <c r="D279" s="99"/>
      <c r="E279" s="166">
        <f>Summary!E642</f>
        <v>2091</v>
      </c>
      <c r="F279" s="166">
        <f>Summary!F642</f>
        <v>316</v>
      </c>
      <c r="G279" s="166">
        <f>Summary!G642</f>
        <v>251</v>
      </c>
      <c r="H279" s="99" t="s">
        <v>181</v>
      </c>
      <c r="I279" s="99"/>
      <c r="J279" s="99"/>
      <c r="K279" s="99"/>
      <c r="L279" s="99"/>
    </row>
    <row r="280" spans="2:12" ht="20.149999999999999" customHeight="1" thickTop="1" thickBot="1" x14ac:dyDescent="0.4">
      <c r="B280" s="99"/>
      <c r="C280" s="99"/>
      <c r="D280" s="99"/>
      <c r="E280" s="175"/>
      <c r="F280" s="174"/>
      <c r="G280" s="178" t="s">
        <v>186</v>
      </c>
      <c r="H280" s="99" t="s">
        <v>181</v>
      </c>
      <c r="I280" s="99"/>
      <c r="J280" s="99"/>
      <c r="K280" s="99"/>
      <c r="L280" s="99"/>
    </row>
    <row r="281" spans="2:12" ht="20.149999999999999" customHeight="1" thickTop="1" thickBot="1" x14ac:dyDescent="0.4">
      <c r="B281" s="99"/>
      <c r="C281" s="99"/>
      <c r="D281" s="99"/>
      <c r="E281" s="99"/>
      <c r="F281" s="99"/>
      <c r="G281" s="99"/>
      <c r="H281" s="99"/>
      <c r="I281" s="99"/>
      <c r="J281" s="99"/>
      <c r="K281" s="99"/>
      <c r="L281" s="99"/>
    </row>
    <row r="282" spans="2:12" ht="20.149999999999999" customHeight="1" thickTop="1" x14ac:dyDescent="0.35"/>
    <row r="283" spans="2:12" ht="0" hidden="1" customHeight="1" x14ac:dyDescent="0.35"/>
  </sheetData>
  <mergeCells count="81">
    <mergeCell ref="H9:I9"/>
    <mergeCell ref="H40:K40"/>
    <mergeCell ref="H41:K41"/>
    <mergeCell ref="C44:L44"/>
    <mergeCell ref="E108:H108"/>
    <mergeCell ref="E104:H104"/>
    <mergeCell ref="K52:K65"/>
    <mergeCell ref="K21:K25"/>
    <mergeCell ref="K102:K108"/>
    <mergeCell ref="E106:H106"/>
    <mergeCell ref="E107:H107"/>
    <mergeCell ref="E103:H103"/>
    <mergeCell ref="E101:H101"/>
    <mergeCell ref="H36:K36"/>
    <mergeCell ref="H37:K37"/>
    <mergeCell ref="H35:K35"/>
    <mergeCell ref="J5:K5"/>
    <mergeCell ref="J7:K7"/>
    <mergeCell ref="H7:I7"/>
    <mergeCell ref="F7:G7"/>
    <mergeCell ref="F11:G11"/>
    <mergeCell ref="H11:I11"/>
    <mergeCell ref="J11:K11"/>
    <mergeCell ref="C10:K10"/>
    <mergeCell ref="C7:E7"/>
    <mergeCell ref="C8:E8"/>
    <mergeCell ref="F8:G8"/>
    <mergeCell ref="H8:I8"/>
    <mergeCell ref="J8:K8"/>
    <mergeCell ref="C9:E9"/>
    <mergeCell ref="J9:K9"/>
    <mergeCell ref="F9:G9"/>
    <mergeCell ref="F12:G12"/>
    <mergeCell ref="H12:I12"/>
    <mergeCell ref="J12:K12"/>
    <mergeCell ref="C12:E12"/>
    <mergeCell ref="C2:L2"/>
    <mergeCell ref="F5:G5"/>
    <mergeCell ref="C5:E5"/>
    <mergeCell ref="H5:I5"/>
    <mergeCell ref="C6:E6"/>
    <mergeCell ref="F6:G6"/>
    <mergeCell ref="H6:I6"/>
    <mergeCell ref="C4:E4"/>
    <mergeCell ref="F4:G4"/>
    <mergeCell ref="J6:K6"/>
    <mergeCell ref="J4:K4"/>
    <mergeCell ref="H4:I4"/>
    <mergeCell ref="K138:K143"/>
    <mergeCell ref="C13:E13"/>
    <mergeCell ref="F13:G13"/>
    <mergeCell ref="H13:I13"/>
    <mergeCell ref="J13:K13"/>
    <mergeCell ref="E137:H137"/>
    <mergeCell ref="K114:K115"/>
    <mergeCell ref="E113:I113"/>
    <mergeCell ref="C99:L99"/>
    <mergeCell ref="K68:K73"/>
    <mergeCell ref="H38:K38"/>
    <mergeCell ref="H39:K39"/>
    <mergeCell ref="J15:K15"/>
    <mergeCell ref="C18:L18"/>
    <mergeCell ref="C28:L28"/>
    <mergeCell ref="K31:K33"/>
    <mergeCell ref="E219:G219"/>
    <mergeCell ref="E131:E132"/>
    <mergeCell ref="E138:H138"/>
    <mergeCell ref="E139:H139"/>
    <mergeCell ref="E141:H141"/>
    <mergeCell ref="E142:H142"/>
    <mergeCell ref="E143:H143"/>
    <mergeCell ref="E140:H140"/>
    <mergeCell ref="E148:G148"/>
    <mergeCell ref="J14:K14"/>
    <mergeCell ref="F14:G14"/>
    <mergeCell ref="H14:I14"/>
    <mergeCell ref="E20:G20"/>
    <mergeCell ref="C15:E15"/>
    <mergeCell ref="C14:E14"/>
    <mergeCell ref="F15:G15"/>
    <mergeCell ref="H15:I15"/>
  </mergeCells>
  <conditionalFormatting sqref="C20">
    <cfRule type="cellIs" dxfId="532" priority="93" operator="equal">
      <formula>"Complete"</formula>
    </cfRule>
    <cfRule type="cellIs" dxfId="531" priority="94" operator="equal">
      <formula>"In Progress"</formula>
    </cfRule>
    <cfRule type="cellIs" dxfId="530" priority="95" operator="equal">
      <formula>"Not Started"</formula>
    </cfRule>
  </conditionalFormatting>
  <conditionalFormatting sqref="C30">
    <cfRule type="cellIs" dxfId="529" priority="90" operator="equal">
      <formula>"Complete"</formula>
    </cfRule>
    <cfRule type="cellIs" dxfId="528" priority="91" operator="equal">
      <formula>"In Progress"</formula>
    </cfRule>
    <cfRule type="cellIs" dxfId="527" priority="92" operator="equal">
      <formula>"Not Started"</formula>
    </cfRule>
  </conditionalFormatting>
  <conditionalFormatting sqref="C46">
    <cfRule type="cellIs" dxfId="526" priority="81" operator="equal">
      <formula>"Complete"</formula>
    </cfRule>
    <cfRule type="cellIs" dxfId="525" priority="82" operator="equal">
      <formula>"In Progress"</formula>
    </cfRule>
    <cfRule type="cellIs" dxfId="524" priority="83" operator="equal">
      <formula>"Not Started"</formula>
    </cfRule>
  </conditionalFormatting>
  <conditionalFormatting sqref="F5">
    <cfRule type="cellIs" dxfId="523" priority="78" operator="equal">
      <formula>"Complete"</formula>
    </cfRule>
    <cfRule type="cellIs" dxfId="522" priority="79" operator="equal">
      <formula>"In Progress"</formula>
    </cfRule>
    <cfRule type="cellIs" dxfId="521" priority="80" operator="equal">
      <formula>"Not Started"</formula>
    </cfRule>
  </conditionalFormatting>
  <conditionalFormatting sqref="F6">
    <cfRule type="cellIs" dxfId="520" priority="74" operator="equal">
      <formula>"Complete"</formula>
    </cfRule>
    <cfRule type="cellIs" dxfId="519" priority="75" operator="equal">
      <formula>"In Progress"</formula>
    </cfRule>
    <cfRule type="cellIs" dxfId="518" priority="76" operator="equal">
      <formula>"Not Started"</formula>
    </cfRule>
  </conditionalFormatting>
  <conditionalFormatting sqref="F7">
    <cfRule type="cellIs" dxfId="517" priority="70" operator="equal">
      <formula>"Complete"</formula>
    </cfRule>
    <cfRule type="cellIs" dxfId="516" priority="71" operator="equal">
      <formula>"In Progress"</formula>
    </cfRule>
    <cfRule type="cellIs" dxfId="515" priority="72" operator="equal">
      <formula>"Not Started"</formula>
    </cfRule>
  </conditionalFormatting>
  <conditionalFormatting sqref="I47:I96">
    <cfRule type="cellIs" dxfId="514" priority="67" operator="equal">
      <formula>"Complete"</formula>
    </cfRule>
    <cfRule type="cellIs" dxfId="513" priority="68" operator="equal">
      <formula>"In Progress"</formula>
    </cfRule>
    <cfRule type="cellIs" dxfId="512" priority="69" operator="equal">
      <formula>"Not Started"</formula>
    </cfRule>
  </conditionalFormatting>
  <conditionalFormatting sqref="C113">
    <cfRule type="cellIs" dxfId="511" priority="64" operator="equal">
      <formula>"Complete"</formula>
    </cfRule>
    <cfRule type="cellIs" dxfId="510" priority="65" operator="equal">
      <formula>"In Progress"</formula>
    </cfRule>
    <cfRule type="cellIs" dxfId="509" priority="66" operator="equal">
      <formula>"Not Started"</formula>
    </cfRule>
  </conditionalFormatting>
  <conditionalFormatting sqref="F9">
    <cfRule type="cellIs" dxfId="508" priority="61" operator="equal">
      <formula>"Complete"</formula>
    </cfRule>
    <cfRule type="cellIs" dxfId="507" priority="62" operator="equal">
      <formula>"In Progress"</formula>
    </cfRule>
    <cfRule type="cellIs" dxfId="506" priority="63" operator="equal">
      <formula>"Not Started"</formula>
    </cfRule>
  </conditionalFormatting>
  <conditionalFormatting sqref="F11">
    <cfRule type="cellIs" dxfId="505" priority="52" operator="equal">
      <formula>"Complete"</formula>
    </cfRule>
    <cfRule type="cellIs" dxfId="504" priority="53" operator="equal">
      <formula>"In Progress"</formula>
    </cfRule>
    <cfRule type="cellIs" dxfId="503" priority="54" operator="equal">
      <formula>"Not Started"</formula>
    </cfRule>
  </conditionalFormatting>
  <conditionalFormatting sqref="C122">
    <cfRule type="cellIs" dxfId="502" priority="55" operator="equal">
      <formula>"Complete"</formula>
    </cfRule>
    <cfRule type="cellIs" dxfId="501" priority="56" operator="equal">
      <formula>"In Progress"</formula>
    </cfRule>
    <cfRule type="cellIs" dxfId="500" priority="57" operator="equal">
      <formula>"Not Started"</formula>
    </cfRule>
  </conditionalFormatting>
  <conditionalFormatting sqref="C101">
    <cfRule type="cellIs" dxfId="499" priority="49" operator="equal">
      <formula>"Complete"</formula>
    </cfRule>
    <cfRule type="cellIs" dxfId="498" priority="50" operator="equal">
      <formula>"In Progress"</formula>
    </cfRule>
    <cfRule type="cellIs" dxfId="497" priority="51" operator="equal">
      <formula>"Not Started"</formula>
    </cfRule>
  </conditionalFormatting>
  <conditionalFormatting sqref="F8">
    <cfRule type="cellIs" dxfId="496" priority="46" operator="equal">
      <formula>"Complete"</formula>
    </cfRule>
    <cfRule type="cellIs" dxfId="495" priority="47" operator="equal">
      <formula>"In Progress"</formula>
    </cfRule>
    <cfRule type="cellIs" dxfId="494" priority="48" operator="equal">
      <formula>"Not Started"</formula>
    </cfRule>
  </conditionalFormatting>
  <conditionalFormatting sqref="C130">
    <cfRule type="cellIs" dxfId="493" priority="43" operator="equal">
      <formula>"Complete"</formula>
    </cfRule>
    <cfRule type="cellIs" dxfId="492" priority="44" operator="equal">
      <formula>"In Progress"</formula>
    </cfRule>
    <cfRule type="cellIs" dxfId="491" priority="45" operator="equal">
      <formula>"Not Started"</formula>
    </cfRule>
  </conditionalFormatting>
  <conditionalFormatting sqref="E131">
    <cfRule type="cellIs" dxfId="490" priority="41" operator="equal">
      <formula>"No"</formula>
    </cfRule>
    <cfRule type="cellIs" dxfId="489" priority="42" operator="equal">
      <formula>"Yes"</formula>
    </cfRule>
  </conditionalFormatting>
  <conditionalFormatting sqref="F12">
    <cfRule type="cellIs" dxfId="488" priority="38" operator="equal">
      <formula>"Complete"</formula>
    </cfRule>
    <cfRule type="cellIs" dxfId="487" priority="39" operator="equal">
      <formula>"In Progress"</formula>
    </cfRule>
    <cfRule type="cellIs" dxfId="486" priority="40" operator="equal">
      <formula>"Not Started"</formula>
    </cfRule>
  </conditionalFormatting>
  <conditionalFormatting sqref="I101:I108">
    <cfRule type="cellIs" dxfId="485" priority="34" operator="equal">
      <formula>"Complete"</formula>
    </cfRule>
    <cfRule type="cellIs" dxfId="484" priority="35" operator="equal">
      <formula>"In Progress"</formula>
    </cfRule>
    <cfRule type="cellIs" dxfId="483" priority="36" operator="equal">
      <formula>"Not Started"</formula>
    </cfRule>
  </conditionalFormatting>
  <conditionalFormatting sqref="C137">
    <cfRule type="cellIs" dxfId="482" priority="23" operator="equal">
      <formula>"Complete"</formula>
    </cfRule>
    <cfRule type="cellIs" dxfId="481" priority="24" operator="equal">
      <formula>"In Progress"</formula>
    </cfRule>
    <cfRule type="cellIs" dxfId="480" priority="25" operator="equal">
      <formula>"Not Started"</formula>
    </cfRule>
  </conditionalFormatting>
  <conditionalFormatting sqref="I137:I138">
    <cfRule type="cellIs" dxfId="479" priority="20" operator="equal">
      <formula>"Complete"</formula>
    </cfRule>
    <cfRule type="cellIs" dxfId="478" priority="21" operator="equal">
      <formula>"In Progress"</formula>
    </cfRule>
    <cfRule type="cellIs" dxfId="477" priority="22" operator="equal">
      <formula>"Not Started"</formula>
    </cfRule>
  </conditionalFormatting>
  <conditionalFormatting sqref="I139:I143">
    <cfRule type="cellIs" dxfId="476" priority="17" operator="equal">
      <formula>"Complete"</formula>
    </cfRule>
    <cfRule type="cellIs" dxfId="475" priority="18" operator="equal">
      <formula>"In Progress"</formula>
    </cfRule>
    <cfRule type="cellIs" dxfId="474" priority="19" operator="equal">
      <formula>"Not Started"</formula>
    </cfRule>
  </conditionalFormatting>
  <conditionalFormatting sqref="F13">
    <cfRule type="cellIs" dxfId="473" priority="14" operator="equal">
      <formula>"Complete"</formula>
    </cfRule>
    <cfRule type="cellIs" dxfId="472" priority="15" operator="equal">
      <formula>"In Progress"</formula>
    </cfRule>
    <cfRule type="cellIs" dxfId="471" priority="16" operator="equal">
      <formula>"Not Started"</formula>
    </cfRule>
  </conditionalFormatting>
  <conditionalFormatting sqref="C148:C149">
    <cfRule type="cellIs" dxfId="470" priority="11" operator="equal">
      <formula>"Complete"</formula>
    </cfRule>
    <cfRule type="cellIs" dxfId="469" priority="12" operator="equal">
      <formula>"In Progress"</formula>
    </cfRule>
    <cfRule type="cellIs" dxfId="468" priority="13" operator="equal">
      <formula>"Not Started"</formula>
    </cfRule>
  </conditionalFormatting>
  <conditionalFormatting sqref="F14">
    <cfRule type="cellIs" dxfId="467" priority="8" operator="equal">
      <formula>"Complete"</formula>
    </cfRule>
    <cfRule type="cellIs" dxfId="466" priority="9" operator="equal">
      <formula>"In Progress"</formula>
    </cfRule>
    <cfRule type="cellIs" dxfId="465" priority="10" operator="equal">
      <formula>"Not Started"</formula>
    </cfRule>
  </conditionalFormatting>
  <conditionalFormatting sqref="C219">
    <cfRule type="cellIs" dxfId="464" priority="5" operator="equal">
      <formula>"Complete"</formula>
    </cfRule>
    <cfRule type="cellIs" dxfId="463" priority="6" operator="equal">
      <formula>"In Progress"</formula>
    </cfRule>
    <cfRule type="cellIs" dxfId="462" priority="7" operator="equal">
      <formula>"Not Started"</formula>
    </cfRule>
  </conditionalFormatting>
  <conditionalFormatting sqref="F15">
    <cfRule type="cellIs" dxfId="461" priority="2" operator="equal">
      <formula>"Complete"</formula>
    </cfRule>
    <cfRule type="cellIs" dxfId="460" priority="3" operator="equal">
      <formula>"In Progress"</formula>
    </cfRule>
    <cfRule type="cellIs" dxfId="459" priority="4" operator="equal">
      <formula>"Not Started"</formula>
    </cfRule>
  </conditionalFormatting>
  <conditionalFormatting sqref="N47:N96">
    <cfRule type="cellIs" dxfId="458" priority="1" operator="greaterThan">
      <formula>0</formula>
    </cfRule>
  </conditionalFormatting>
  <dataValidations count="2">
    <dataValidation type="list" allowBlank="1" showInputMessage="1" showErrorMessage="1" sqref="C20 C46 C30 C219 C113 C122 C101 C130 I47:I96 C137 I137:I143 C148:C149 I101:I108">
      <formula1>$AA$1:$AA$3</formula1>
    </dataValidation>
    <dataValidation type="list" allowBlank="1" showInputMessage="1" showErrorMessage="1" sqref="I21 I24">
      <formula1>$AA$5:$AA$6</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5" r:id="rId4" name="Button 3">
              <controlPr defaultSize="0" print="0" autoFill="0" autoPict="0" macro="[0]!Protect" altText="Protect All Sheets and Workbook">
                <anchor moveWithCells="1" sizeWithCells="1">
                  <from>
                    <xdr:col>4</xdr:col>
                    <xdr:colOff>203200</xdr:colOff>
                    <xdr:row>113</xdr:row>
                    <xdr:rowOff>114300</xdr:rowOff>
                  </from>
                  <to>
                    <xdr:col>8</xdr:col>
                    <xdr:colOff>1136650</xdr:colOff>
                    <xdr:row>114</xdr:row>
                    <xdr:rowOff>228600</xdr:rowOff>
                  </to>
                </anchor>
              </controlPr>
            </control>
          </mc:Choice>
        </mc:AlternateContent>
        <mc:AlternateContent xmlns:mc="http://schemas.openxmlformats.org/markup-compatibility/2006">
          <mc:Choice Requires="x14">
            <control shapeId="54276" r:id="rId5" name="Button 4">
              <controlPr defaultSize="0" print="0" autoFill="0" autoPict="0" macro="[0]!RenameHideTabs">
                <anchor moveWithCells="1" sizeWithCells="1">
                  <from>
                    <xdr:col>10</xdr:col>
                    <xdr:colOff>260350</xdr:colOff>
                    <xdr:row>46</xdr:row>
                    <xdr:rowOff>184150</xdr:rowOff>
                  </from>
                  <to>
                    <xdr:col>10</xdr:col>
                    <xdr:colOff>3860800</xdr:colOff>
                    <xdr:row>49</xdr:row>
                    <xdr:rowOff>107950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AI180"/>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SUBTOTAL(3,A13:A180)</f>
        <v>168</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Panel'!F54&amp;" - "&amp;'Control Panel'!E54</f>
        <v>4.9 - General Ledger</v>
      </c>
      <c r="B10" s="481"/>
      <c r="C10" s="481"/>
      <c r="D10" s="482" t="str">
        <f>A9</f>
        <v>Replace this text with the primary product name(s) which satisfy requirements.</v>
      </c>
      <c r="E10" s="482"/>
      <c r="F10" s="482"/>
      <c r="G10" s="482"/>
    </row>
    <row r="11" spans="1:35" x14ac:dyDescent="0.35">
      <c r="A11" s="480" t="s">
        <v>1378</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5" t="s">
        <v>727</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ht="29" x14ac:dyDescent="0.35">
      <c r="A14" s="7">
        <v>2</v>
      </c>
      <c r="B14" s="215" t="s">
        <v>1379</v>
      </c>
      <c r="C14" s="14" t="s">
        <v>222</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306" t="s">
        <v>1380</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306" t="s">
        <v>1381</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ht="29" x14ac:dyDescent="0.35">
      <c r="A17" s="7">
        <v>5</v>
      </c>
      <c r="B17" s="306" t="s">
        <v>1382</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306" t="s">
        <v>1383</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306" t="s">
        <v>1384</v>
      </c>
      <c r="C19" s="14" t="s">
        <v>5</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ht="58" x14ac:dyDescent="0.35">
      <c r="A20" s="7">
        <v>8</v>
      </c>
      <c r="B20" s="215" t="s">
        <v>1385</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305" t="s">
        <v>1386</v>
      </c>
      <c r="C21" s="14"/>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43.5" x14ac:dyDescent="0.35">
      <c r="A22" s="7">
        <v>10</v>
      </c>
      <c r="B22" s="215" t="s">
        <v>1387</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58" x14ac:dyDescent="0.35">
      <c r="A23" s="7">
        <v>11</v>
      </c>
      <c r="B23" s="215" t="s">
        <v>1388</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29" x14ac:dyDescent="0.35">
      <c r="A24" s="7">
        <v>12</v>
      </c>
      <c r="B24" s="215" t="s">
        <v>1389</v>
      </c>
      <c r="C24" s="292"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ht="29" x14ac:dyDescent="0.35">
      <c r="A25" s="7">
        <v>13</v>
      </c>
      <c r="B25" s="215" t="s">
        <v>1390</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215" t="s">
        <v>1391</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ht="29" x14ac:dyDescent="0.35">
      <c r="A27" s="7">
        <v>15</v>
      </c>
      <c r="B27" s="215" t="s">
        <v>1392</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ht="29" x14ac:dyDescent="0.35">
      <c r="A28" s="7">
        <v>16</v>
      </c>
      <c r="B28" s="215" t="s">
        <v>1393</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ht="29" x14ac:dyDescent="0.35">
      <c r="A29" s="7">
        <v>17</v>
      </c>
      <c r="B29" s="215" t="s">
        <v>1394</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43.5" x14ac:dyDescent="0.35">
      <c r="A30" s="7">
        <v>18</v>
      </c>
      <c r="B30" s="215" t="s">
        <v>1395</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43.5" x14ac:dyDescent="0.35">
      <c r="A31" s="7">
        <v>19</v>
      </c>
      <c r="B31" s="215" t="s">
        <v>1396</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215" t="s">
        <v>1397</v>
      </c>
      <c r="C32" s="292"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ht="29" x14ac:dyDescent="0.35">
      <c r="A33" s="7">
        <v>21</v>
      </c>
      <c r="B33" s="215" t="s">
        <v>1398</v>
      </c>
      <c r="C33" s="292"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215" t="s">
        <v>1399</v>
      </c>
      <c r="C34" s="14" t="s">
        <v>222</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306" t="s">
        <v>1400</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29" x14ac:dyDescent="0.35">
      <c r="A36" s="7">
        <v>24</v>
      </c>
      <c r="B36" s="306" t="s">
        <v>1401</v>
      </c>
      <c r="C36" s="14" t="s">
        <v>5</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306" t="s">
        <v>1402</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306" t="s">
        <v>1403</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306" t="s">
        <v>1404</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306" t="s">
        <v>1405</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306" t="s">
        <v>1406</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306" t="s">
        <v>1407</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x14ac:dyDescent="0.35">
      <c r="A43" s="7">
        <v>31</v>
      </c>
      <c r="B43" s="306" t="s">
        <v>1408</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215" t="s">
        <v>1409</v>
      </c>
      <c r="C44" s="14" t="s">
        <v>222</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306" t="s">
        <v>1410</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306" t="s">
        <v>1411</v>
      </c>
      <c r="C46" s="14"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306" t="s">
        <v>1412</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306" t="s">
        <v>1413</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29" x14ac:dyDescent="0.35">
      <c r="A49" s="7">
        <v>37</v>
      </c>
      <c r="B49" s="215" t="s">
        <v>1414</v>
      </c>
      <c r="C49" s="14"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215" t="s">
        <v>1415</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305" t="s">
        <v>1416</v>
      </c>
      <c r="C51" s="14"/>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215" t="s">
        <v>1417</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215" t="s">
        <v>1418</v>
      </c>
      <c r="C53" s="14" t="s">
        <v>5</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ht="29" x14ac:dyDescent="0.35">
      <c r="A54" s="7">
        <v>42</v>
      </c>
      <c r="B54" s="215" t="s">
        <v>1419</v>
      </c>
      <c r="C54" s="14" t="s">
        <v>6</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ht="29" x14ac:dyDescent="0.35">
      <c r="A55" s="7">
        <v>43</v>
      </c>
      <c r="B55" s="215" t="s">
        <v>1420</v>
      </c>
      <c r="C55" s="14" t="s">
        <v>6</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58" x14ac:dyDescent="0.35">
      <c r="A56" s="7">
        <v>44</v>
      </c>
      <c r="B56" s="215" t="s">
        <v>1421</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ht="58" x14ac:dyDescent="0.35">
      <c r="A57" s="7">
        <v>45</v>
      </c>
      <c r="B57" s="215" t="s">
        <v>1422</v>
      </c>
      <c r="C57" s="14"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43.5" x14ac:dyDescent="0.35">
      <c r="A58" s="7">
        <v>46</v>
      </c>
      <c r="B58" s="215" t="s">
        <v>1423</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x14ac:dyDescent="0.35">
      <c r="A59" s="7">
        <v>47</v>
      </c>
      <c r="B59" s="305" t="s">
        <v>1424</v>
      </c>
      <c r="C59" s="14"/>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43.5" x14ac:dyDescent="0.35">
      <c r="A60" s="7">
        <v>48</v>
      </c>
      <c r="B60" s="215" t="s">
        <v>1425</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305" t="s">
        <v>1426</v>
      </c>
      <c r="C61" s="14"/>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215" t="s">
        <v>1427</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215" t="s">
        <v>1428</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29" x14ac:dyDescent="0.35">
      <c r="A64" s="7">
        <v>52</v>
      </c>
      <c r="B64" s="215" t="s">
        <v>1429</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215" t="s">
        <v>1430</v>
      </c>
      <c r="C65" s="14"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305" t="s">
        <v>1431</v>
      </c>
      <c r="C66" s="14"/>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ht="29" x14ac:dyDescent="0.35">
      <c r="A67" s="7">
        <v>55</v>
      </c>
      <c r="B67" s="215" t="s">
        <v>1432</v>
      </c>
      <c r="C67" s="14"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43.5" x14ac:dyDescent="0.35">
      <c r="A68" s="7">
        <v>56</v>
      </c>
      <c r="B68" s="215" t="s">
        <v>1433</v>
      </c>
      <c r="C68" s="14"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ht="29" x14ac:dyDescent="0.35">
      <c r="A69" s="7">
        <v>57</v>
      </c>
      <c r="B69" s="215" t="s">
        <v>1434</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ht="29" x14ac:dyDescent="0.35">
      <c r="A70" s="7">
        <v>58</v>
      </c>
      <c r="B70" s="215" t="s">
        <v>1435</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ht="29" x14ac:dyDescent="0.35">
      <c r="A71" s="7">
        <v>59</v>
      </c>
      <c r="B71" s="215" t="s">
        <v>1436</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333" t="s">
        <v>1437</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ht="29" x14ac:dyDescent="0.35">
      <c r="A73" s="7">
        <v>61</v>
      </c>
      <c r="B73" s="333" t="s">
        <v>1438</v>
      </c>
      <c r="C73" s="14" t="s">
        <v>7</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ht="29" x14ac:dyDescent="0.35">
      <c r="A74" s="7">
        <v>62</v>
      </c>
      <c r="B74" s="333" t="s">
        <v>1439</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ht="29" x14ac:dyDescent="0.35">
      <c r="A75" s="7">
        <v>63</v>
      </c>
      <c r="B75" s="333" t="s">
        <v>1440</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333" t="s">
        <v>1441</v>
      </c>
      <c r="C76" s="14" t="s">
        <v>6</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ht="29" x14ac:dyDescent="0.35">
      <c r="A77" s="7">
        <v>65</v>
      </c>
      <c r="B77" s="334" t="s">
        <v>1442</v>
      </c>
      <c r="C77" s="14" t="s">
        <v>6</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x14ac:dyDescent="0.35">
      <c r="A78" s="7">
        <v>66</v>
      </c>
      <c r="B78" s="334" t="s">
        <v>1443</v>
      </c>
      <c r="C78" s="14" t="s">
        <v>6</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x14ac:dyDescent="0.35">
      <c r="A79" s="7">
        <v>67</v>
      </c>
      <c r="B79" s="334" t="s">
        <v>1444</v>
      </c>
      <c r="C79" s="14" t="s">
        <v>6</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305" t="s">
        <v>1445</v>
      </c>
      <c r="C80" s="14"/>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ht="29" x14ac:dyDescent="0.35">
      <c r="A81" s="7">
        <v>69</v>
      </c>
      <c r="B81" s="215" t="s">
        <v>1446</v>
      </c>
      <c r="C81" s="14" t="s">
        <v>5</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215" t="s">
        <v>1447</v>
      </c>
      <c r="C82" s="14"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ht="29" x14ac:dyDescent="0.35">
      <c r="A83" s="7">
        <v>71</v>
      </c>
      <c r="B83" s="215" t="s">
        <v>1448</v>
      </c>
      <c r="C83" s="14"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ht="29" x14ac:dyDescent="0.35">
      <c r="A84" s="7">
        <v>72</v>
      </c>
      <c r="B84" s="10" t="s">
        <v>1449</v>
      </c>
      <c r="C84" s="14"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ht="43.5" x14ac:dyDescent="0.35">
      <c r="A85" s="7">
        <v>73</v>
      </c>
      <c r="B85" s="10" t="s">
        <v>1450</v>
      </c>
      <c r="C85" s="14" t="s">
        <v>5</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ht="29" x14ac:dyDescent="0.35">
      <c r="A86" s="7">
        <v>74</v>
      </c>
      <c r="B86" s="215" t="s">
        <v>1451</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215" t="s">
        <v>1452</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215" t="s">
        <v>1453</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215" t="s">
        <v>1454</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ht="29" x14ac:dyDescent="0.35">
      <c r="A90" s="7">
        <v>78</v>
      </c>
      <c r="B90" s="215" t="s">
        <v>1455</v>
      </c>
      <c r="C90" s="14" t="s">
        <v>5</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215" t="s">
        <v>1456</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ht="29" x14ac:dyDescent="0.35">
      <c r="A92" s="7">
        <v>80</v>
      </c>
      <c r="B92" s="215" t="s">
        <v>1457</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29" x14ac:dyDescent="0.35">
      <c r="A93" s="7">
        <v>81</v>
      </c>
      <c r="B93" s="215" t="s">
        <v>1458</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ht="29" x14ac:dyDescent="0.35">
      <c r="A94" s="7">
        <v>82</v>
      </c>
      <c r="B94" s="215" t="s">
        <v>1459</v>
      </c>
      <c r="C94" s="292"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ht="29" x14ac:dyDescent="0.35">
      <c r="A95" s="7">
        <v>83</v>
      </c>
      <c r="B95" s="215" t="s">
        <v>1460</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305" t="s">
        <v>1461</v>
      </c>
      <c r="C96" s="14"/>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215" t="s">
        <v>1462</v>
      </c>
      <c r="C97" s="14" t="s">
        <v>5</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ht="43.5" x14ac:dyDescent="0.35">
      <c r="A98" s="7">
        <v>86</v>
      </c>
      <c r="B98" s="215" t="s">
        <v>1463</v>
      </c>
      <c r="C98" s="14" t="s">
        <v>5</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305" t="s">
        <v>1464</v>
      </c>
      <c r="C99" s="14"/>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215" t="s">
        <v>1465</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ht="43.5" x14ac:dyDescent="0.35">
      <c r="A101" s="7">
        <v>89</v>
      </c>
      <c r="B101" s="215" t="s">
        <v>1466</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305" t="s">
        <v>1467</v>
      </c>
      <c r="C102" s="14"/>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215" t="s">
        <v>1468</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ht="43.5" x14ac:dyDescent="0.35">
      <c r="A104" s="7">
        <v>92</v>
      </c>
      <c r="B104" s="215" t="s">
        <v>1469</v>
      </c>
      <c r="C104" s="14"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ht="29" x14ac:dyDescent="0.35">
      <c r="A105" s="7">
        <v>93</v>
      </c>
      <c r="B105" s="215" t="s">
        <v>1470</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215" t="s">
        <v>1471</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ht="29" x14ac:dyDescent="0.35">
      <c r="A107" s="7">
        <v>95</v>
      </c>
      <c r="B107" s="215" t="s">
        <v>1472</v>
      </c>
      <c r="C107" s="14"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43.5" x14ac:dyDescent="0.35">
      <c r="A108" s="7">
        <v>96</v>
      </c>
      <c r="B108" s="215" t="s">
        <v>1473</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43.5" x14ac:dyDescent="0.35">
      <c r="A109" s="7">
        <v>97</v>
      </c>
      <c r="B109" s="215" t="s">
        <v>1474</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ht="29" x14ac:dyDescent="0.35">
      <c r="A110" s="7">
        <v>98</v>
      </c>
      <c r="B110" s="215" t="s">
        <v>1475</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ht="29" x14ac:dyDescent="0.35">
      <c r="A111" s="7">
        <v>99</v>
      </c>
      <c r="B111" s="215" t="s">
        <v>1476</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215" t="s">
        <v>1477</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43.5" x14ac:dyDescent="0.35">
      <c r="A113" s="7">
        <v>101</v>
      </c>
      <c r="B113" s="215" t="s">
        <v>1478</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ht="101.5" x14ac:dyDescent="0.35">
      <c r="A114" s="7">
        <v>102</v>
      </c>
      <c r="B114" s="215" t="s">
        <v>1479</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ht="58" x14ac:dyDescent="0.35">
      <c r="A115" s="7">
        <v>103</v>
      </c>
      <c r="B115" s="215" t="s">
        <v>1480</v>
      </c>
      <c r="C115" s="14" t="s">
        <v>6</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ht="29" x14ac:dyDescent="0.35">
      <c r="A116" s="7">
        <v>104</v>
      </c>
      <c r="B116" s="215" t="s">
        <v>1481</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29" x14ac:dyDescent="0.35">
      <c r="A117" s="7">
        <v>105</v>
      </c>
      <c r="B117" s="215" t="s">
        <v>1482</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ht="29" x14ac:dyDescent="0.35">
      <c r="A118" s="7">
        <v>106</v>
      </c>
      <c r="B118" s="215" t="s">
        <v>1483</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ht="29" x14ac:dyDescent="0.35">
      <c r="A119" s="7">
        <v>107</v>
      </c>
      <c r="B119" s="215" t="s">
        <v>1484</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ht="29" x14ac:dyDescent="0.35">
      <c r="A120" s="7">
        <v>108</v>
      </c>
      <c r="B120" s="215" t="s">
        <v>1485</v>
      </c>
      <c r="C120" s="14" t="s">
        <v>7</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29" x14ac:dyDescent="0.35">
      <c r="A121" s="7">
        <v>109</v>
      </c>
      <c r="B121" s="215" t="s">
        <v>1486</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ht="58" x14ac:dyDescent="0.35">
      <c r="A122" s="7">
        <v>110</v>
      </c>
      <c r="B122" s="215" t="s">
        <v>1487</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ht="29" x14ac:dyDescent="0.35">
      <c r="A123" s="7">
        <v>111</v>
      </c>
      <c r="B123" s="215" t="s">
        <v>1488</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305" t="s">
        <v>1489</v>
      </c>
      <c r="C124" s="14"/>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ht="43.5" x14ac:dyDescent="0.35">
      <c r="A125" s="7">
        <v>113</v>
      </c>
      <c r="B125" s="215" t="s">
        <v>1490</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ht="29" x14ac:dyDescent="0.35">
      <c r="A126" s="7">
        <v>114</v>
      </c>
      <c r="B126" s="215" t="s">
        <v>1491</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ht="43.5" x14ac:dyDescent="0.35">
      <c r="A127" s="7">
        <v>115</v>
      </c>
      <c r="B127" s="215" t="s">
        <v>1492</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ht="29" x14ac:dyDescent="0.35">
      <c r="A128" s="7">
        <v>116</v>
      </c>
      <c r="B128" s="215" t="s">
        <v>1493</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ht="43.5" x14ac:dyDescent="0.35">
      <c r="A129" s="7">
        <v>117</v>
      </c>
      <c r="B129" s="215" t="s">
        <v>1494</v>
      </c>
      <c r="C129" s="14"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ht="43.5" x14ac:dyDescent="0.35">
      <c r="A130" s="7">
        <v>118</v>
      </c>
      <c r="B130" s="215" t="s">
        <v>1495</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ht="29" x14ac:dyDescent="0.35">
      <c r="A131" s="7">
        <v>119</v>
      </c>
      <c r="B131" s="215" t="s">
        <v>1496</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305" t="s">
        <v>1497</v>
      </c>
      <c r="C132" s="14"/>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215" t="s">
        <v>1498</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ht="29" x14ac:dyDescent="0.35">
      <c r="A134" s="7">
        <v>122</v>
      </c>
      <c r="B134" s="215" t="s">
        <v>1499</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ht="29" x14ac:dyDescent="0.35">
      <c r="A135" s="7">
        <v>123</v>
      </c>
      <c r="B135" s="215" t="s">
        <v>1500</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ht="29" x14ac:dyDescent="0.35">
      <c r="A136" s="7">
        <v>124</v>
      </c>
      <c r="B136" s="215" t="s">
        <v>1501</v>
      </c>
      <c r="C136" s="14" t="s">
        <v>5</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ht="43.5" x14ac:dyDescent="0.35">
      <c r="A137" s="7">
        <v>125</v>
      </c>
      <c r="B137" s="215" t="s">
        <v>1502</v>
      </c>
      <c r="C137" s="14" t="s">
        <v>5</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ht="43.5" x14ac:dyDescent="0.35">
      <c r="A138" s="7">
        <v>126</v>
      </c>
      <c r="B138" s="215" t="s">
        <v>1503</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215" t="s">
        <v>1504</v>
      </c>
      <c r="C139" s="14" t="s">
        <v>5</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29" x14ac:dyDescent="0.35">
      <c r="A140" s="7">
        <v>128</v>
      </c>
      <c r="B140" s="215" t="s">
        <v>1505</v>
      </c>
      <c r="C140" s="14" t="s">
        <v>5</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ht="43.5" x14ac:dyDescent="0.35">
      <c r="A141" s="7">
        <v>129</v>
      </c>
      <c r="B141" s="215" t="s">
        <v>1506</v>
      </c>
      <c r="C141" s="14" t="s">
        <v>5</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215" t="s">
        <v>1507</v>
      </c>
      <c r="C142" s="14" t="s">
        <v>5</v>
      </c>
      <c r="D142" s="231"/>
      <c r="E142" s="299"/>
      <c r="F142" s="215" t="str">
        <f t="shared" ref="F142:F180" si="4">IF($D$10=$A$9,"N/A",$D$10)</f>
        <v>N/A</v>
      </c>
      <c r="G142" s="6"/>
      <c r="AA142" s="15" t="str">
        <f t="shared" ref="AA142:AA180"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x14ac:dyDescent="0.35">
      <c r="A143" s="7">
        <v>131</v>
      </c>
      <c r="B143" s="215" t="s">
        <v>1508</v>
      </c>
      <c r="C143" s="14" t="s">
        <v>5</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x14ac:dyDescent="0.35">
      <c r="A144" s="7">
        <v>132</v>
      </c>
      <c r="B144" s="305" t="s">
        <v>1509</v>
      </c>
      <c r="C144" s="14"/>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ht="43.5" x14ac:dyDescent="0.35">
      <c r="A145" s="7">
        <v>133</v>
      </c>
      <c r="B145" s="215" t="s">
        <v>1510</v>
      </c>
      <c r="C145" s="14" t="s">
        <v>5</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ht="29" x14ac:dyDescent="0.35">
      <c r="A146" s="7">
        <v>134</v>
      </c>
      <c r="B146" s="215" t="s">
        <v>1511</v>
      </c>
      <c r="C146" s="14" t="s">
        <v>5</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ht="29" x14ac:dyDescent="0.35">
      <c r="A147" s="7">
        <v>135</v>
      </c>
      <c r="B147" s="215" t="s">
        <v>1512</v>
      </c>
      <c r="C147" s="14" t="s">
        <v>5</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29" x14ac:dyDescent="0.35">
      <c r="A148" s="7">
        <v>136</v>
      </c>
      <c r="B148" s="215" t="s">
        <v>1513</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ht="43.5" x14ac:dyDescent="0.35">
      <c r="A149" s="7">
        <v>137</v>
      </c>
      <c r="B149" s="215" t="s">
        <v>1514</v>
      </c>
      <c r="C149" s="14" t="s">
        <v>6</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x14ac:dyDescent="0.35">
      <c r="A150" s="7">
        <v>138</v>
      </c>
      <c r="B150" s="335" t="s">
        <v>1515</v>
      </c>
      <c r="C150" s="14"/>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29" x14ac:dyDescent="0.35">
      <c r="A151" s="7">
        <v>139</v>
      </c>
      <c r="B151" s="334" t="s">
        <v>1516</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x14ac:dyDescent="0.35">
      <c r="A152" s="7">
        <v>140</v>
      </c>
      <c r="B152" s="334" t="s">
        <v>1517</v>
      </c>
      <c r="C152" s="14" t="s">
        <v>7</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29" x14ac:dyDescent="0.35">
      <c r="A153" s="7">
        <v>141</v>
      </c>
      <c r="B153" s="334" t="s">
        <v>1518</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x14ac:dyDescent="0.35">
      <c r="A154" s="7">
        <v>142</v>
      </c>
      <c r="B154" s="334" t="s">
        <v>1519</v>
      </c>
      <c r="C154" s="14" t="s">
        <v>5</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ht="29" x14ac:dyDescent="0.35">
      <c r="A155" s="7">
        <v>143</v>
      </c>
      <c r="B155" s="334" t="s">
        <v>1520</v>
      </c>
      <c r="C155" s="14" t="s">
        <v>5</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x14ac:dyDescent="0.35">
      <c r="A156" s="7">
        <v>144</v>
      </c>
      <c r="B156" s="305" t="s">
        <v>1521</v>
      </c>
      <c r="C156" s="14"/>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ht="29" x14ac:dyDescent="0.35">
      <c r="A157" s="7">
        <v>145</v>
      </c>
      <c r="B157" s="215" t="s">
        <v>1522</v>
      </c>
      <c r="C157" s="14" t="s">
        <v>5</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ht="29" x14ac:dyDescent="0.35">
      <c r="A158" s="7">
        <v>146</v>
      </c>
      <c r="B158" s="215" t="s">
        <v>1523</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ht="29" x14ac:dyDescent="0.35">
      <c r="A159" s="7">
        <v>147</v>
      </c>
      <c r="B159" s="215" t="s">
        <v>1524</v>
      </c>
      <c r="C159" s="292" t="s">
        <v>5</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x14ac:dyDescent="0.35">
      <c r="A160" s="7">
        <v>148</v>
      </c>
      <c r="B160" s="215" t="s">
        <v>1525</v>
      </c>
      <c r="C160" s="292" t="s">
        <v>5</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ht="29" x14ac:dyDescent="0.35">
      <c r="A161" s="7">
        <v>149</v>
      </c>
      <c r="B161" s="215" t="s">
        <v>1526</v>
      </c>
      <c r="C161" s="14" t="s">
        <v>5</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ht="29" x14ac:dyDescent="0.35">
      <c r="A162" s="7">
        <v>150</v>
      </c>
      <c r="B162" s="215" t="s">
        <v>1527</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215" t="s">
        <v>1528</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x14ac:dyDescent="0.35">
      <c r="A164" s="7">
        <v>152</v>
      </c>
      <c r="B164" s="215" t="s">
        <v>1529</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ht="29" x14ac:dyDescent="0.35">
      <c r="A165" s="7">
        <v>153</v>
      </c>
      <c r="B165" s="215" t="s">
        <v>1530</v>
      </c>
      <c r="C165" s="14" t="s">
        <v>6</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ht="29" x14ac:dyDescent="0.35">
      <c r="A166" s="7">
        <v>154</v>
      </c>
      <c r="B166" s="215" t="s">
        <v>1531</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215" t="s">
        <v>1532</v>
      </c>
      <c r="C167" s="14" t="s">
        <v>7</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ht="29" x14ac:dyDescent="0.35">
      <c r="A168" s="7">
        <v>156</v>
      </c>
      <c r="B168" s="215" t="s">
        <v>1533</v>
      </c>
      <c r="C168" s="14" t="s">
        <v>5</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ht="43.5" x14ac:dyDescent="0.35">
      <c r="A169" s="7">
        <v>157</v>
      </c>
      <c r="B169" s="215" t="s">
        <v>1534</v>
      </c>
      <c r="C169" s="14" t="s">
        <v>6</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ht="29" x14ac:dyDescent="0.35">
      <c r="A170" s="7">
        <v>158</v>
      </c>
      <c r="B170" s="215" t="s">
        <v>1535</v>
      </c>
      <c r="C170" s="14" t="s">
        <v>6</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ht="29" x14ac:dyDescent="0.35">
      <c r="A171" s="7">
        <v>159</v>
      </c>
      <c r="B171" s="215" t="s">
        <v>1536</v>
      </c>
      <c r="C171" s="14" t="s">
        <v>6</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ht="72.5" x14ac:dyDescent="0.35">
      <c r="A172" s="7">
        <v>160</v>
      </c>
      <c r="B172" s="215" t="s">
        <v>1537</v>
      </c>
      <c r="C172" s="14" t="s">
        <v>5</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43.5" x14ac:dyDescent="0.35">
      <c r="A173" s="7">
        <v>161</v>
      </c>
      <c r="B173" s="215" t="s">
        <v>1538</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29" x14ac:dyDescent="0.35">
      <c r="A174" s="7">
        <v>162</v>
      </c>
      <c r="B174" s="215" t="s">
        <v>1539</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ht="29" x14ac:dyDescent="0.35">
      <c r="A175" s="7">
        <v>163</v>
      </c>
      <c r="B175" s="215" t="s">
        <v>1540</v>
      </c>
      <c r="C175" s="14" t="s">
        <v>5</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x14ac:dyDescent="0.35">
      <c r="A176" s="7">
        <v>164</v>
      </c>
      <c r="B176" s="215" t="s">
        <v>1541</v>
      </c>
      <c r="C176" s="14" t="s">
        <v>5</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ht="43.5" x14ac:dyDescent="0.35">
      <c r="A177" s="7">
        <v>165</v>
      </c>
      <c r="B177" s="10" t="s">
        <v>1542</v>
      </c>
      <c r="C177" s="14" t="s">
        <v>5</v>
      </c>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ht="29" x14ac:dyDescent="0.35">
      <c r="A178" s="7">
        <v>166</v>
      </c>
      <c r="B178" s="215" t="s">
        <v>1543</v>
      </c>
      <c r="C178" s="14" t="s">
        <v>5</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ht="43.5" x14ac:dyDescent="0.35">
      <c r="A179" s="7">
        <v>167</v>
      </c>
      <c r="B179" s="215" t="s">
        <v>1544</v>
      </c>
      <c r="C179" s="14" t="s">
        <v>6</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ht="29" x14ac:dyDescent="0.35">
      <c r="A180" s="7">
        <v>168</v>
      </c>
      <c r="B180" s="215" t="s">
        <v>1545</v>
      </c>
      <c r="C180" s="14" t="s">
        <v>5</v>
      </c>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80 C13:E180 G13:G180">
    <cfRule type="expression" dxfId="106" priority="5">
      <formula>$C13=""</formula>
    </cfRule>
  </conditionalFormatting>
  <conditionalFormatting sqref="B13:B180">
    <cfRule type="expression" dxfId="105" priority="4">
      <formula>$C13=""</formula>
    </cfRule>
  </conditionalFormatting>
  <conditionalFormatting sqref="F13:F180">
    <cfRule type="expression" dxfId="104" priority="3">
      <formula>$C13=""</formula>
    </cfRule>
  </conditionalFormatting>
  <conditionalFormatting sqref="A1:G1">
    <cfRule type="cellIs" dxfId="103"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80">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&amp;"Calibri,Italic"&amp;11General Ledger</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FormatSpecs">
                <anchor moveWithCells="1" sizeWithCells="1">
                  <from>
                    <xdr:col>28</xdr:col>
                    <xdr:colOff>184150</xdr:colOff>
                    <xdr:row>12</xdr:row>
                    <xdr:rowOff>114300</xdr:rowOff>
                  </from>
                  <to>
                    <xdr:col>28</xdr:col>
                    <xdr:colOff>450850</xdr:colOff>
                    <xdr:row>17</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D13:D180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AI422"/>
  <sheetViews>
    <sheetView showGridLines="0" showRowColHeaders="0" zoomScaleNormal="10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SUBTOTAL(3,A13:A422)</f>
        <v>410</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Panel'!F55&amp;" - "&amp;'Control Panel'!E55</f>
        <v>4.10 - Human Resources</v>
      </c>
      <c r="B10" s="481"/>
      <c r="C10" s="481"/>
      <c r="D10" s="482" t="str">
        <f>A9</f>
        <v>Replace this text with the primary product name(s) which satisfy requirements.</v>
      </c>
      <c r="E10" s="482"/>
      <c r="F10" s="482"/>
      <c r="G10" s="482"/>
    </row>
    <row r="11" spans="1:35" ht="30" customHeight="1" x14ac:dyDescent="0.35">
      <c r="A11" s="480" t="s">
        <v>1546</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215" t="s">
        <v>1547</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ht="43.5" x14ac:dyDescent="0.35">
      <c r="A14" s="7">
        <v>2</v>
      </c>
      <c r="B14" s="215" t="s">
        <v>1548</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ht="29" x14ac:dyDescent="0.35">
      <c r="A15" s="7">
        <v>3</v>
      </c>
      <c r="B15" s="215" t="s">
        <v>1549</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ht="43.5" x14ac:dyDescent="0.35">
      <c r="A16" s="7">
        <v>4</v>
      </c>
      <c r="B16" s="215" t="s">
        <v>1550</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ht="43.5" x14ac:dyDescent="0.35">
      <c r="A17" s="7">
        <v>5</v>
      </c>
      <c r="B17" s="215" t="s">
        <v>1551</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ht="29" x14ac:dyDescent="0.35">
      <c r="A18" s="7">
        <v>6</v>
      </c>
      <c r="B18" s="215" t="s">
        <v>1552</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ht="29" x14ac:dyDescent="0.35">
      <c r="A19" s="7">
        <v>7</v>
      </c>
      <c r="B19" s="215" t="s">
        <v>1553</v>
      </c>
      <c r="C19" s="14" t="s">
        <v>6</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ht="29" x14ac:dyDescent="0.35">
      <c r="A20" s="7">
        <v>8</v>
      </c>
      <c r="B20" s="215" t="s">
        <v>1554</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215" t="s">
        <v>1555</v>
      </c>
      <c r="C21" s="292" t="s">
        <v>5</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43.5" x14ac:dyDescent="0.35">
      <c r="A22" s="7">
        <v>10</v>
      </c>
      <c r="B22" s="215" t="s">
        <v>1556</v>
      </c>
      <c r="C22" s="14" t="s">
        <v>6</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215" t="s">
        <v>1557</v>
      </c>
      <c r="C23" s="14"/>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215" t="s">
        <v>1558</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ht="29" x14ac:dyDescent="0.35">
      <c r="A25" s="7">
        <v>13</v>
      </c>
      <c r="B25" s="215" t="s">
        <v>1559</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215" t="s">
        <v>1560</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ht="43.5" x14ac:dyDescent="0.35">
      <c r="A27" s="7">
        <v>15</v>
      </c>
      <c r="B27" s="215" t="s">
        <v>1561</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ht="29" x14ac:dyDescent="0.35">
      <c r="A28" s="7">
        <v>16</v>
      </c>
      <c r="B28" s="215" t="s">
        <v>1562</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215" t="s">
        <v>1563</v>
      </c>
      <c r="C29" s="14" t="s">
        <v>6</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29" x14ac:dyDescent="0.35">
      <c r="A30" s="7">
        <v>18</v>
      </c>
      <c r="B30" s="215" t="s">
        <v>1564</v>
      </c>
      <c r="C30" s="14" t="s">
        <v>6</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215" t="s">
        <v>1565</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ht="29" x14ac:dyDescent="0.35">
      <c r="A32" s="7">
        <v>20</v>
      </c>
      <c r="B32" s="215" t="s">
        <v>1566</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ht="29" x14ac:dyDescent="0.35">
      <c r="A33" s="7">
        <v>21</v>
      </c>
      <c r="B33" s="215" t="s">
        <v>1567</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215" t="s">
        <v>1568</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215" t="s">
        <v>1569</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215" t="s">
        <v>1570</v>
      </c>
      <c r="C36" s="14"/>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215" t="s">
        <v>1571</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ht="29" x14ac:dyDescent="0.35">
      <c r="A38" s="7">
        <v>26</v>
      </c>
      <c r="B38" s="215" t="s">
        <v>1572</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ht="29" x14ac:dyDescent="0.35">
      <c r="A39" s="7">
        <v>27</v>
      </c>
      <c r="B39" s="215" t="s">
        <v>1573</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215" t="s">
        <v>1574</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215" t="s">
        <v>1575</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ht="29" x14ac:dyDescent="0.35">
      <c r="A42" s="7">
        <v>30</v>
      </c>
      <c r="B42" s="215" t="s">
        <v>1576</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x14ac:dyDescent="0.35">
      <c r="A43" s="7">
        <v>31</v>
      </c>
      <c r="B43" s="215" t="s">
        <v>1577</v>
      </c>
      <c r="C43" s="14"/>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29" x14ac:dyDescent="0.35">
      <c r="A44" s="7">
        <v>32</v>
      </c>
      <c r="B44" s="215" t="s">
        <v>1578</v>
      </c>
      <c r="C44" s="14" t="s">
        <v>6</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215" t="s">
        <v>1579</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215" t="s">
        <v>1580</v>
      </c>
      <c r="C46" s="14" t="s">
        <v>7</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58" x14ac:dyDescent="0.35">
      <c r="A47" s="7">
        <v>35</v>
      </c>
      <c r="B47" s="215" t="s">
        <v>1581</v>
      </c>
      <c r="C47" s="14" t="s">
        <v>6</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215" t="s">
        <v>1582</v>
      </c>
      <c r="C48" s="14"/>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x14ac:dyDescent="0.35">
      <c r="A49" s="7">
        <v>37</v>
      </c>
      <c r="B49" s="336" t="s">
        <v>1583</v>
      </c>
      <c r="C49" s="14"/>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ht="29" x14ac:dyDescent="0.35">
      <c r="A50" s="7">
        <v>38</v>
      </c>
      <c r="B50" s="215" t="s">
        <v>1584</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ht="29" x14ac:dyDescent="0.35">
      <c r="A51" s="7">
        <v>39</v>
      </c>
      <c r="B51" s="215" t="s">
        <v>1585</v>
      </c>
      <c r="C51" s="14"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ht="29" x14ac:dyDescent="0.35">
      <c r="A52" s="7">
        <v>40</v>
      </c>
      <c r="B52" s="215" t="s">
        <v>1586</v>
      </c>
      <c r="C52" s="14" t="s">
        <v>6</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215" t="s">
        <v>1587</v>
      </c>
      <c r="C53" s="14"/>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ht="43.5" x14ac:dyDescent="0.35">
      <c r="A54" s="7">
        <v>42</v>
      </c>
      <c r="B54" s="215" t="s">
        <v>1588</v>
      </c>
      <c r="C54" s="14"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215" t="s">
        <v>1589</v>
      </c>
      <c r="C55" s="14"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29" x14ac:dyDescent="0.35">
      <c r="A56" s="7">
        <v>44</v>
      </c>
      <c r="B56" s="215" t="s">
        <v>1590</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ht="29" x14ac:dyDescent="0.35">
      <c r="A57" s="7">
        <v>45</v>
      </c>
      <c r="B57" s="215" t="s">
        <v>1591</v>
      </c>
      <c r="C57" s="292"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29" x14ac:dyDescent="0.35">
      <c r="A58" s="7">
        <v>46</v>
      </c>
      <c r="B58" s="215" t="s">
        <v>1592</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29" x14ac:dyDescent="0.35">
      <c r="A59" s="7">
        <v>47</v>
      </c>
      <c r="B59" s="215" t="s">
        <v>1593</v>
      </c>
      <c r="C59" s="14" t="s">
        <v>5</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29" x14ac:dyDescent="0.35">
      <c r="A60" s="7">
        <v>48</v>
      </c>
      <c r="B60" s="215" t="s">
        <v>1594</v>
      </c>
      <c r="C60" s="292"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ht="29" x14ac:dyDescent="0.35">
      <c r="A61" s="7">
        <v>49</v>
      </c>
      <c r="B61" s="215" t="s">
        <v>1595</v>
      </c>
      <c r="C61" s="292"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ht="58" x14ac:dyDescent="0.35">
      <c r="A62" s="7">
        <v>50</v>
      </c>
      <c r="B62" s="215" t="s">
        <v>1596</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ht="43.5" x14ac:dyDescent="0.35">
      <c r="A63" s="7">
        <v>51</v>
      </c>
      <c r="B63" s="215" t="s">
        <v>1597</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29" x14ac:dyDescent="0.35">
      <c r="A64" s="7">
        <v>52</v>
      </c>
      <c r="B64" s="215" t="s">
        <v>1598</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215" t="s">
        <v>1599</v>
      </c>
      <c r="C65" s="14" t="s">
        <v>6</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215" t="s">
        <v>1600</v>
      </c>
      <c r="C66" s="14"/>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ht="29" x14ac:dyDescent="0.35">
      <c r="A67" s="7">
        <v>55</v>
      </c>
      <c r="B67" s="215" t="s">
        <v>1601</v>
      </c>
      <c r="C67" s="14" t="s">
        <v>6</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43.5" x14ac:dyDescent="0.35">
      <c r="A68" s="7">
        <v>56</v>
      </c>
      <c r="B68" s="215" t="s">
        <v>1602</v>
      </c>
      <c r="C68" s="14"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ht="29" x14ac:dyDescent="0.35">
      <c r="A69" s="7">
        <v>57</v>
      </c>
      <c r="B69" s="215" t="s">
        <v>1603</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215" t="s">
        <v>1604</v>
      </c>
      <c r="C70" s="14"/>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215" t="s">
        <v>1605</v>
      </c>
      <c r="C71" s="14" t="s">
        <v>6</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ht="29" x14ac:dyDescent="0.35">
      <c r="A72" s="7">
        <v>60</v>
      </c>
      <c r="B72" s="215" t="s">
        <v>1606</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215" t="s">
        <v>1607</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215" t="s">
        <v>1608</v>
      </c>
      <c r="C74" s="292"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ht="29" x14ac:dyDescent="0.35">
      <c r="A75" s="7">
        <v>63</v>
      </c>
      <c r="B75" s="215" t="s">
        <v>1609</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215" t="s">
        <v>1610</v>
      </c>
      <c r="C76" s="14"/>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215" t="s">
        <v>1611</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x14ac:dyDescent="0.35">
      <c r="A78" s="7">
        <v>66</v>
      </c>
      <c r="B78" s="215" t="s">
        <v>1612</v>
      </c>
      <c r="C78" s="14"/>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29" x14ac:dyDescent="0.35">
      <c r="A79" s="7">
        <v>67</v>
      </c>
      <c r="B79" s="215" t="s">
        <v>1613</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215" t="s">
        <v>1614</v>
      </c>
      <c r="C80" s="292" t="s">
        <v>5</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ht="29" x14ac:dyDescent="0.35">
      <c r="A81" s="7">
        <v>69</v>
      </c>
      <c r="B81" s="215" t="s">
        <v>1615</v>
      </c>
      <c r="C81" s="14" t="s">
        <v>6</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ht="29" x14ac:dyDescent="0.35">
      <c r="A82" s="7">
        <v>70</v>
      </c>
      <c r="B82" s="215" t="s">
        <v>1616</v>
      </c>
      <c r="C82" s="14"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ht="29" x14ac:dyDescent="0.35">
      <c r="A83" s="7">
        <v>71</v>
      </c>
      <c r="B83" s="215" t="s">
        <v>1617</v>
      </c>
      <c r="C83" s="14"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ht="29" x14ac:dyDescent="0.35">
      <c r="A84" s="7">
        <v>72</v>
      </c>
      <c r="B84" s="215" t="s">
        <v>1618</v>
      </c>
      <c r="C84" s="14"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215" t="s">
        <v>1619</v>
      </c>
      <c r="C85" s="14"/>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ht="58" x14ac:dyDescent="0.35">
      <c r="A86" s="7">
        <v>74</v>
      </c>
      <c r="B86" s="215" t="s">
        <v>1620</v>
      </c>
      <c r="C86" s="292" t="s">
        <v>222</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306" t="s">
        <v>1621</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306" t="s">
        <v>1622</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306" t="s">
        <v>1623</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306" t="s">
        <v>1624</v>
      </c>
      <c r="C90" s="14" t="s">
        <v>6</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306" t="s">
        <v>1625</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306" t="s">
        <v>1626</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x14ac:dyDescent="0.35">
      <c r="A93" s="7">
        <v>81</v>
      </c>
      <c r="B93" s="306" t="s">
        <v>1627</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306" t="s">
        <v>1628</v>
      </c>
      <c r="C94" s="14"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306" t="s">
        <v>1629</v>
      </c>
      <c r="C95" s="292"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306" t="s">
        <v>1630</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306" t="s">
        <v>1631</v>
      </c>
      <c r="C97" s="14" t="s">
        <v>6</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ht="29" x14ac:dyDescent="0.35">
      <c r="A98" s="7">
        <v>86</v>
      </c>
      <c r="B98" s="306" t="s">
        <v>1632</v>
      </c>
      <c r="C98" s="14" t="s">
        <v>6</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306" t="s">
        <v>1633</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306" t="s">
        <v>1634</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306" t="s">
        <v>1635</v>
      </c>
      <c r="C101" s="14" t="s">
        <v>6</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306" t="s">
        <v>1636</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306" t="s">
        <v>1637</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306" t="s">
        <v>1638</v>
      </c>
      <c r="C104" s="14" t="s">
        <v>6</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306" t="s">
        <v>1639</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306" t="s">
        <v>1640</v>
      </c>
      <c r="C106" s="14" t="s">
        <v>6</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306" t="s">
        <v>1641</v>
      </c>
      <c r="C107" s="14"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29" x14ac:dyDescent="0.35">
      <c r="A108" s="7">
        <v>96</v>
      </c>
      <c r="B108" s="306" t="s">
        <v>1642</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306" t="s">
        <v>1643</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306" t="s">
        <v>1644</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306" t="s">
        <v>1645</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306" t="s">
        <v>1646</v>
      </c>
      <c r="C112" s="14" t="s">
        <v>6</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x14ac:dyDescent="0.35">
      <c r="A113" s="7">
        <v>101</v>
      </c>
      <c r="B113" s="306" t="s">
        <v>1647</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306" t="s">
        <v>1648</v>
      </c>
      <c r="C114" s="14" t="s">
        <v>6</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306" t="s">
        <v>1649</v>
      </c>
      <c r="C115" s="14" t="s">
        <v>6</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306" t="s">
        <v>1650</v>
      </c>
      <c r="C116" s="14" t="s">
        <v>6</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x14ac:dyDescent="0.35">
      <c r="A117" s="7">
        <v>105</v>
      </c>
      <c r="B117" s="306" t="s">
        <v>1651</v>
      </c>
      <c r="C117" s="14" t="s">
        <v>7</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x14ac:dyDescent="0.35">
      <c r="A118" s="7">
        <v>106</v>
      </c>
      <c r="B118" s="306" t="s">
        <v>1652</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306" t="s">
        <v>1653</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306" t="s">
        <v>1654</v>
      </c>
      <c r="C120" s="14" t="s">
        <v>5</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x14ac:dyDescent="0.35">
      <c r="A121" s="7">
        <v>109</v>
      </c>
      <c r="B121" s="306" t="s">
        <v>1655</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x14ac:dyDescent="0.35">
      <c r="A122" s="7">
        <v>110</v>
      </c>
      <c r="B122" s="306" t="s">
        <v>1656</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x14ac:dyDescent="0.35">
      <c r="A123" s="7">
        <v>111</v>
      </c>
      <c r="B123" s="306" t="s">
        <v>1657</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306" t="s">
        <v>1658</v>
      </c>
      <c r="C124" s="14" t="s">
        <v>7</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x14ac:dyDescent="0.35">
      <c r="A125" s="7">
        <v>113</v>
      </c>
      <c r="B125" s="306" t="s">
        <v>1659</v>
      </c>
      <c r="C125" s="14" t="s">
        <v>7</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306" t="s">
        <v>1660</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306" t="s">
        <v>1661</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306" t="s">
        <v>1662</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x14ac:dyDescent="0.35">
      <c r="A129" s="7">
        <v>117</v>
      </c>
      <c r="B129" s="306" t="s">
        <v>1663</v>
      </c>
      <c r="C129" s="14"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x14ac:dyDescent="0.35">
      <c r="A130" s="7">
        <v>118</v>
      </c>
      <c r="B130" s="306" t="s">
        <v>1664</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306" t="s">
        <v>1665</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306" t="s">
        <v>1666</v>
      </c>
      <c r="C132" s="14" t="s">
        <v>5</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306" t="s">
        <v>1667</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x14ac:dyDescent="0.35">
      <c r="A134" s="7">
        <v>122</v>
      </c>
      <c r="B134" s="306" t="s">
        <v>1668</v>
      </c>
      <c r="C134" s="14" t="s">
        <v>7</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306" t="s">
        <v>1669</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306" t="s">
        <v>1670</v>
      </c>
      <c r="C136" s="14" t="s">
        <v>5</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x14ac:dyDescent="0.35">
      <c r="A137" s="7">
        <v>125</v>
      </c>
      <c r="B137" s="306" t="s">
        <v>1671</v>
      </c>
      <c r="C137" s="14" t="s">
        <v>5</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x14ac:dyDescent="0.35">
      <c r="A138" s="7">
        <v>126</v>
      </c>
      <c r="B138" s="306" t="s">
        <v>1672</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306" t="s">
        <v>1673</v>
      </c>
      <c r="C139" s="14" t="s">
        <v>5</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x14ac:dyDescent="0.35">
      <c r="A140" s="7">
        <v>128</v>
      </c>
      <c r="B140" s="306" t="s">
        <v>1674</v>
      </c>
      <c r="C140" s="14" t="s">
        <v>5</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x14ac:dyDescent="0.35">
      <c r="A141" s="7">
        <v>129</v>
      </c>
      <c r="B141" s="306" t="s">
        <v>1675</v>
      </c>
      <c r="C141" s="14" t="s">
        <v>5</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306" t="s">
        <v>1676</v>
      </c>
      <c r="C142" s="14" t="s">
        <v>5</v>
      </c>
      <c r="D142" s="231"/>
      <c r="E142" s="299"/>
      <c r="F142" s="215" t="str">
        <f t="shared" ref="F142:F205" si="4">IF($D$10=$A$9,"N/A",$D$10)</f>
        <v>N/A</v>
      </c>
      <c r="G142" s="6"/>
      <c r="AA142" s="15" t="str">
        <f t="shared" ref="AA142:AA205"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x14ac:dyDescent="0.35">
      <c r="A143" s="7">
        <v>131</v>
      </c>
      <c r="B143" s="306" t="s">
        <v>1677</v>
      </c>
      <c r="C143" s="14" t="s">
        <v>7</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x14ac:dyDescent="0.35">
      <c r="A144" s="7">
        <v>132</v>
      </c>
      <c r="B144" s="306" t="s">
        <v>1678</v>
      </c>
      <c r="C144" s="14" t="s">
        <v>6</v>
      </c>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306" t="s">
        <v>1679</v>
      </c>
      <c r="C145" s="14" t="s">
        <v>5</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306" t="s">
        <v>1680</v>
      </c>
      <c r="C146" s="14" t="s">
        <v>5</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306" t="s">
        <v>1681</v>
      </c>
      <c r="C147" s="14" t="s">
        <v>5</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x14ac:dyDescent="0.35">
      <c r="A148" s="7">
        <v>136</v>
      </c>
      <c r="B148" s="306" t="s">
        <v>1682</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ht="58" x14ac:dyDescent="0.35">
      <c r="A149" s="7">
        <v>137</v>
      </c>
      <c r="B149" s="215" t="s">
        <v>1683</v>
      </c>
      <c r="C149" s="14" t="s">
        <v>7</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29" x14ac:dyDescent="0.35">
      <c r="A150" s="7">
        <v>138</v>
      </c>
      <c r="B150" s="215" t="s">
        <v>1684</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29" x14ac:dyDescent="0.35">
      <c r="A151" s="7">
        <v>139</v>
      </c>
      <c r="B151" s="215" t="s">
        <v>1685</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ht="29" x14ac:dyDescent="0.35">
      <c r="A152" s="7">
        <v>140</v>
      </c>
      <c r="B152" s="215" t="s">
        <v>1686</v>
      </c>
      <c r="C152" s="14" t="s">
        <v>7</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29" x14ac:dyDescent="0.35">
      <c r="A153" s="7">
        <v>141</v>
      </c>
      <c r="B153" s="215" t="s">
        <v>1687</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ht="43.5" x14ac:dyDescent="0.35">
      <c r="A154" s="7">
        <v>142</v>
      </c>
      <c r="B154" s="215" t="s">
        <v>1688</v>
      </c>
      <c r="C154" s="14" t="s">
        <v>6</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ht="29" x14ac:dyDescent="0.35">
      <c r="A155" s="7">
        <v>143</v>
      </c>
      <c r="B155" s="215" t="s">
        <v>1689</v>
      </c>
      <c r="C155" s="14" t="s">
        <v>5</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ht="43.5" x14ac:dyDescent="0.35">
      <c r="A156" s="7">
        <v>144</v>
      </c>
      <c r="B156" s="215" t="s">
        <v>1690</v>
      </c>
      <c r="C156" s="14" t="s">
        <v>5</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ht="29" x14ac:dyDescent="0.35">
      <c r="A157" s="7">
        <v>145</v>
      </c>
      <c r="B157" s="215" t="s">
        <v>1691</v>
      </c>
      <c r="C157" s="14" t="s">
        <v>5</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ht="43.5" x14ac:dyDescent="0.35">
      <c r="A158" s="7">
        <v>146</v>
      </c>
      <c r="B158" s="10" t="s">
        <v>1692</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ht="29" x14ac:dyDescent="0.35">
      <c r="A159" s="7">
        <v>147</v>
      </c>
      <c r="B159" s="337" t="s">
        <v>1693</v>
      </c>
      <c r="C159" s="14" t="s">
        <v>5</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ht="43.5" x14ac:dyDescent="0.35">
      <c r="A160" s="7">
        <v>148</v>
      </c>
      <c r="B160" s="337" t="s">
        <v>1694</v>
      </c>
      <c r="C160" s="14" t="s">
        <v>5</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x14ac:dyDescent="0.35">
      <c r="A161" s="7">
        <v>149</v>
      </c>
      <c r="B161" s="337" t="s">
        <v>1695</v>
      </c>
      <c r="C161" s="14" t="s">
        <v>5</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ht="43.5" x14ac:dyDescent="0.35">
      <c r="A162" s="7">
        <v>150</v>
      </c>
      <c r="B162" s="337" t="s">
        <v>1696</v>
      </c>
      <c r="C162" s="14" t="s">
        <v>6</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337" t="s">
        <v>1697</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x14ac:dyDescent="0.35">
      <c r="A164" s="7">
        <v>152</v>
      </c>
      <c r="B164" s="337" t="s">
        <v>1698</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ht="29" x14ac:dyDescent="0.35">
      <c r="A165" s="7">
        <v>153</v>
      </c>
      <c r="B165" s="337" t="s">
        <v>1699</v>
      </c>
      <c r="C165" s="14"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x14ac:dyDescent="0.35">
      <c r="A166" s="7">
        <v>154</v>
      </c>
      <c r="B166" s="215" t="s">
        <v>1700</v>
      </c>
      <c r="C166" s="14"/>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ht="29" x14ac:dyDescent="0.35">
      <c r="A167" s="7">
        <v>155</v>
      </c>
      <c r="B167" s="215" t="s">
        <v>1701</v>
      </c>
      <c r="C167" s="14" t="s">
        <v>5</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ht="43.5" x14ac:dyDescent="0.35">
      <c r="A168" s="7">
        <v>156</v>
      </c>
      <c r="B168" s="215" t="s">
        <v>1702</v>
      </c>
      <c r="C168" s="14" t="s">
        <v>5</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x14ac:dyDescent="0.35">
      <c r="A169" s="7">
        <v>157</v>
      </c>
      <c r="B169" s="215" t="s">
        <v>1703</v>
      </c>
      <c r="C169" s="14" t="s">
        <v>5</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ht="29" x14ac:dyDescent="0.35">
      <c r="A170" s="7">
        <v>158</v>
      </c>
      <c r="B170" s="215" t="s">
        <v>1704</v>
      </c>
      <c r="C170" s="14" t="s">
        <v>5</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ht="87" x14ac:dyDescent="0.35">
      <c r="A171" s="7">
        <v>159</v>
      </c>
      <c r="B171" s="215" t="s">
        <v>1705</v>
      </c>
      <c r="C171" s="14" t="s">
        <v>5</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ht="29" x14ac:dyDescent="0.35">
      <c r="A172" s="7">
        <v>160</v>
      </c>
      <c r="B172" s="215" t="s">
        <v>1706</v>
      </c>
      <c r="C172" s="14" t="s">
        <v>5</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29" x14ac:dyDescent="0.35">
      <c r="A173" s="7">
        <v>161</v>
      </c>
      <c r="B173" s="215" t="s">
        <v>1707</v>
      </c>
      <c r="C173" s="14" t="s">
        <v>7</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29" x14ac:dyDescent="0.35">
      <c r="A174" s="7">
        <v>162</v>
      </c>
      <c r="B174" s="215" t="s">
        <v>1708</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ht="43.5" x14ac:dyDescent="0.35">
      <c r="A175" s="7">
        <v>163</v>
      </c>
      <c r="B175" s="215" t="s">
        <v>1709</v>
      </c>
      <c r="C175" s="14" t="s">
        <v>6</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x14ac:dyDescent="0.35">
      <c r="A176" s="7">
        <v>164</v>
      </c>
      <c r="B176" s="215" t="s">
        <v>1710</v>
      </c>
      <c r="C176" s="14" t="s">
        <v>6</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x14ac:dyDescent="0.35">
      <c r="A177" s="7">
        <v>165</v>
      </c>
      <c r="B177" s="215" t="s">
        <v>1711</v>
      </c>
      <c r="C177" s="14"/>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ht="43.5" x14ac:dyDescent="0.35">
      <c r="A178" s="7">
        <v>166</v>
      </c>
      <c r="B178" s="215" t="s">
        <v>1712</v>
      </c>
      <c r="C178" s="14" t="s">
        <v>7</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ht="43.5" x14ac:dyDescent="0.35">
      <c r="A179" s="7">
        <v>167</v>
      </c>
      <c r="B179" s="215" t="s">
        <v>1713</v>
      </c>
      <c r="C179" s="14" t="s">
        <v>6</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x14ac:dyDescent="0.35">
      <c r="A180" s="7">
        <v>168</v>
      </c>
      <c r="B180" s="215" t="s">
        <v>1714</v>
      </c>
      <c r="C180" s="14" t="s">
        <v>5</v>
      </c>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x14ac:dyDescent="0.35">
      <c r="A181" s="7">
        <v>169</v>
      </c>
      <c r="B181" s="215" t="s">
        <v>1715</v>
      </c>
      <c r="C181" s="14" t="s">
        <v>5</v>
      </c>
      <c r="D181" s="231"/>
      <c r="E181" s="299"/>
      <c r="F181" s="215"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ht="43.5" x14ac:dyDescent="0.35">
      <c r="A182" s="7">
        <v>170</v>
      </c>
      <c r="B182" s="215" t="s">
        <v>1716</v>
      </c>
      <c r="C182" s="14" t="s">
        <v>6</v>
      </c>
      <c r="D182" s="231"/>
      <c r="E182" s="299"/>
      <c r="F182" s="215"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ht="29" x14ac:dyDescent="0.35">
      <c r="A183" s="7">
        <v>171</v>
      </c>
      <c r="B183" s="215" t="s">
        <v>1717</v>
      </c>
      <c r="C183" s="14" t="s">
        <v>7</v>
      </c>
      <c r="D183" s="231"/>
      <c r="E183" s="299"/>
      <c r="F183" s="215"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x14ac:dyDescent="0.35">
      <c r="A184" s="7">
        <v>172</v>
      </c>
      <c r="B184" s="215" t="s">
        <v>1718</v>
      </c>
      <c r="C184" s="14" t="s">
        <v>6</v>
      </c>
      <c r="D184" s="231"/>
      <c r="E184" s="299"/>
      <c r="F184" s="215"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ht="29" x14ac:dyDescent="0.35">
      <c r="A185" s="7">
        <v>173</v>
      </c>
      <c r="B185" s="215" t="s">
        <v>1719</v>
      </c>
      <c r="C185" s="14" t="s">
        <v>5</v>
      </c>
      <c r="D185" s="231"/>
      <c r="E185" s="299"/>
      <c r="F185" s="215"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ht="43.5" x14ac:dyDescent="0.35">
      <c r="A186" s="7">
        <v>174</v>
      </c>
      <c r="B186" s="215" t="s">
        <v>1720</v>
      </c>
      <c r="C186" s="14" t="s">
        <v>5</v>
      </c>
      <c r="D186" s="231"/>
      <c r="E186" s="299"/>
      <c r="F186" s="215"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ht="29" x14ac:dyDescent="0.35">
      <c r="A187" s="7">
        <v>175</v>
      </c>
      <c r="B187" s="215" t="s">
        <v>1721</v>
      </c>
      <c r="C187" s="14" t="s">
        <v>5</v>
      </c>
      <c r="D187" s="231"/>
      <c r="E187" s="299"/>
      <c r="F187" s="215"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ht="43.5" x14ac:dyDescent="0.35">
      <c r="A188" s="7">
        <v>176</v>
      </c>
      <c r="B188" s="215" t="s">
        <v>1722</v>
      </c>
      <c r="C188" s="292" t="s">
        <v>222</v>
      </c>
      <c r="D188" s="231"/>
      <c r="E188" s="299"/>
      <c r="F188" s="215"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x14ac:dyDescent="0.35">
      <c r="A189" s="7">
        <v>177</v>
      </c>
      <c r="B189" s="306" t="s">
        <v>1723</v>
      </c>
      <c r="C189" s="14" t="s">
        <v>5</v>
      </c>
      <c r="D189" s="231"/>
      <c r="E189" s="299"/>
      <c r="F189" s="215"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x14ac:dyDescent="0.35">
      <c r="A190" s="7">
        <v>178</v>
      </c>
      <c r="B190" s="306" t="s">
        <v>1724</v>
      </c>
      <c r="C190" s="14" t="s">
        <v>5</v>
      </c>
      <c r="D190" s="231"/>
      <c r="E190" s="299"/>
      <c r="F190" s="215"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x14ac:dyDescent="0.35">
      <c r="A191" s="7">
        <v>179</v>
      </c>
      <c r="B191" s="306" t="s">
        <v>1725</v>
      </c>
      <c r="C191" s="14" t="s">
        <v>5</v>
      </c>
      <c r="D191" s="231"/>
      <c r="E191" s="299"/>
      <c r="F191" s="215"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x14ac:dyDescent="0.35">
      <c r="A192" s="7">
        <v>180</v>
      </c>
      <c r="B192" s="306" t="s">
        <v>1726</v>
      </c>
      <c r="C192" s="14" t="s">
        <v>5</v>
      </c>
      <c r="D192" s="231"/>
      <c r="E192" s="299"/>
      <c r="F192" s="215"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x14ac:dyDescent="0.35">
      <c r="A193" s="7">
        <v>181</v>
      </c>
      <c r="B193" s="306" t="s">
        <v>1727</v>
      </c>
      <c r="C193" s="14" t="s">
        <v>5</v>
      </c>
      <c r="D193" s="231"/>
      <c r="E193" s="299"/>
      <c r="F193" s="215"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x14ac:dyDescent="0.35">
      <c r="A194" s="7">
        <v>182</v>
      </c>
      <c r="B194" s="306" t="s">
        <v>1728</v>
      </c>
      <c r="C194" s="14" t="s">
        <v>5</v>
      </c>
      <c r="D194" s="231"/>
      <c r="E194" s="299"/>
      <c r="F194" s="215"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x14ac:dyDescent="0.35">
      <c r="A195" s="7">
        <v>183</v>
      </c>
      <c r="B195" s="306" t="s">
        <v>1729</v>
      </c>
      <c r="C195" s="14" t="s">
        <v>5</v>
      </c>
      <c r="D195" s="231"/>
      <c r="E195" s="299"/>
      <c r="F195" s="215"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ht="29" x14ac:dyDescent="0.35">
      <c r="A196" s="7">
        <v>184</v>
      </c>
      <c r="B196" s="215" t="s">
        <v>1730</v>
      </c>
      <c r="C196" s="14" t="s">
        <v>5</v>
      </c>
      <c r="D196" s="231"/>
      <c r="E196" s="299"/>
      <c r="F196" s="215"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ht="29" x14ac:dyDescent="0.35">
      <c r="A197" s="7">
        <v>185</v>
      </c>
      <c r="B197" s="215" t="s">
        <v>1731</v>
      </c>
      <c r="C197" s="14" t="s">
        <v>5</v>
      </c>
      <c r="D197" s="231"/>
      <c r="E197" s="299"/>
      <c r="F197" s="215"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ht="29" x14ac:dyDescent="0.35">
      <c r="A198" s="7">
        <v>186</v>
      </c>
      <c r="B198" s="215" t="s">
        <v>1732</v>
      </c>
      <c r="C198" s="14" t="s">
        <v>7</v>
      </c>
      <c r="D198" s="231"/>
      <c r="E198" s="299"/>
      <c r="F198" s="215"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ht="29" x14ac:dyDescent="0.35">
      <c r="A199" s="7">
        <v>187</v>
      </c>
      <c r="B199" s="215" t="s">
        <v>1733</v>
      </c>
      <c r="C199" s="14" t="s">
        <v>5</v>
      </c>
      <c r="D199" s="231"/>
      <c r="E199" s="299"/>
      <c r="F199" s="215"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ht="29" x14ac:dyDescent="0.35">
      <c r="A200" s="7">
        <v>188</v>
      </c>
      <c r="B200" s="215" t="s">
        <v>1734</v>
      </c>
      <c r="C200" s="14" t="s">
        <v>5</v>
      </c>
      <c r="D200" s="231"/>
      <c r="E200" s="299"/>
      <c r="F200" s="215"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215" t="s">
        <v>1735</v>
      </c>
      <c r="C201" s="14" t="s">
        <v>222</v>
      </c>
      <c r="D201" s="231"/>
      <c r="E201" s="299"/>
      <c r="F201" s="215"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x14ac:dyDescent="0.35">
      <c r="A202" s="7">
        <v>190</v>
      </c>
      <c r="B202" s="306" t="s">
        <v>1736</v>
      </c>
      <c r="C202" s="14" t="s">
        <v>5</v>
      </c>
      <c r="D202" s="231"/>
      <c r="E202" s="299"/>
      <c r="F202" s="215"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x14ac:dyDescent="0.35">
      <c r="A203" s="7">
        <v>191</v>
      </c>
      <c r="B203" s="306" t="s">
        <v>1737</v>
      </c>
      <c r="C203" s="14" t="s">
        <v>5</v>
      </c>
      <c r="D203" s="231"/>
      <c r="E203" s="299"/>
      <c r="F203" s="215" t="str">
        <f t="shared" si="4"/>
        <v>N/A</v>
      </c>
      <c r="G203" s="6"/>
      <c r="AA203" s="15" t="str">
        <f t="shared" si="5"/>
        <v/>
      </c>
      <c r="AB203" s="15"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306" t="s">
        <v>1738</v>
      </c>
      <c r="C204" s="14" t="s">
        <v>5</v>
      </c>
      <c r="D204" s="231"/>
      <c r="E204" s="299"/>
      <c r="F204" s="215" t="str">
        <f t="shared" si="4"/>
        <v>N/A</v>
      </c>
      <c r="G204" s="6"/>
      <c r="AA204" s="15" t="str">
        <f t="shared" si="5"/>
        <v/>
      </c>
      <c r="AB204" s="15"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x14ac:dyDescent="0.35">
      <c r="A205" s="7">
        <v>193</v>
      </c>
      <c r="B205" s="215" t="s">
        <v>1739</v>
      </c>
      <c r="C205" s="14" t="s">
        <v>5</v>
      </c>
      <c r="D205" s="231"/>
      <c r="E205" s="299"/>
      <c r="F205" s="215" t="str">
        <f t="shared" si="4"/>
        <v>N/A</v>
      </c>
      <c r="G205" s="6"/>
      <c r="AA205" s="15" t="str">
        <f t="shared" si="5"/>
        <v/>
      </c>
      <c r="AB205" s="15"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x14ac:dyDescent="0.35">
      <c r="A206" s="7">
        <v>194</v>
      </c>
      <c r="B206" s="215" t="s">
        <v>1740</v>
      </c>
      <c r="C206" s="14" t="s">
        <v>5</v>
      </c>
      <c r="D206" s="231"/>
      <c r="E206" s="299"/>
      <c r="F206" s="215" t="str">
        <f t="shared" ref="F206:F269" si="6">IF($D$10=$A$9,"N/A",$D$10)</f>
        <v>N/A</v>
      </c>
      <c r="G206" s="6"/>
      <c r="AA206" s="15" t="str">
        <f t="shared" ref="AA206:AA269" si="7">TRIM($D206)</f>
        <v/>
      </c>
      <c r="AB206" s="15"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x14ac:dyDescent="0.35">
      <c r="A207" s="7">
        <v>195</v>
      </c>
      <c r="B207" s="215" t="s">
        <v>1741</v>
      </c>
      <c r="C207" s="14" t="s">
        <v>5</v>
      </c>
      <c r="D207" s="231"/>
      <c r="E207" s="299"/>
      <c r="F207" s="215" t="str">
        <f t="shared" si="6"/>
        <v>N/A</v>
      </c>
      <c r="G207" s="6"/>
      <c r="AA207" s="15" t="str">
        <f t="shared" si="7"/>
        <v/>
      </c>
      <c r="AB207" s="15"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ht="29" x14ac:dyDescent="0.35">
      <c r="A208" s="7">
        <v>196</v>
      </c>
      <c r="B208" s="215" t="s">
        <v>1742</v>
      </c>
      <c r="C208" s="14" t="s">
        <v>5</v>
      </c>
      <c r="D208" s="231"/>
      <c r="E208" s="299"/>
      <c r="F208" s="215" t="str">
        <f t="shared" si="6"/>
        <v>N/A</v>
      </c>
      <c r="G208" s="6"/>
      <c r="AA208" s="15" t="str">
        <f t="shared" si="7"/>
        <v/>
      </c>
      <c r="AB208" s="15"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ht="29" x14ac:dyDescent="0.35">
      <c r="A209" s="7">
        <v>197</v>
      </c>
      <c r="B209" s="215" t="s">
        <v>1743</v>
      </c>
      <c r="C209" s="14" t="s">
        <v>5</v>
      </c>
      <c r="D209" s="231"/>
      <c r="E209" s="299"/>
      <c r="F209" s="215" t="str">
        <f t="shared" si="6"/>
        <v>N/A</v>
      </c>
      <c r="G209" s="6"/>
      <c r="AA209" s="15" t="str">
        <f t="shared" si="7"/>
        <v/>
      </c>
      <c r="AB209" s="15"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ht="29" x14ac:dyDescent="0.35">
      <c r="A210" s="7">
        <v>198</v>
      </c>
      <c r="B210" s="215" t="s">
        <v>1744</v>
      </c>
      <c r="C210" s="14" t="s">
        <v>5</v>
      </c>
      <c r="D210" s="231"/>
      <c r="E210" s="299"/>
      <c r="F210" s="215" t="str">
        <f t="shared" si="6"/>
        <v>N/A</v>
      </c>
      <c r="G210" s="6"/>
      <c r="AA210" s="15" t="str">
        <f t="shared" si="7"/>
        <v/>
      </c>
      <c r="AB210" s="15"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ht="29" x14ac:dyDescent="0.35">
      <c r="A211" s="7">
        <v>199</v>
      </c>
      <c r="B211" s="215" t="s">
        <v>1745</v>
      </c>
      <c r="C211" s="14" t="s">
        <v>6</v>
      </c>
      <c r="D211" s="231"/>
      <c r="E211" s="299"/>
      <c r="F211" s="215" t="str">
        <f t="shared" si="6"/>
        <v>N/A</v>
      </c>
      <c r="G211" s="6"/>
      <c r="AA211" s="15" t="str">
        <f t="shared" si="7"/>
        <v/>
      </c>
      <c r="AB211" s="15"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ht="29" x14ac:dyDescent="0.35">
      <c r="A212" s="7">
        <v>200</v>
      </c>
      <c r="B212" s="215" t="s">
        <v>1746</v>
      </c>
      <c r="C212" s="14" t="s">
        <v>6</v>
      </c>
      <c r="D212" s="231"/>
      <c r="E212" s="299"/>
      <c r="F212" s="215" t="str">
        <f t="shared" si="6"/>
        <v>N/A</v>
      </c>
      <c r="G212" s="6"/>
      <c r="AA212" s="15" t="str">
        <f t="shared" si="7"/>
        <v/>
      </c>
      <c r="AB212" s="15"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ht="43.5" x14ac:dyDescent="0.35">
      <c r="A213" s="7">
        <v>201</v>
      </c>
      <c r="B213" s="215" t="s">
        <v>1747</v>
      </c>
      <c r="C213" s="14" t="s">
        <v>5</v>
      </c>
      <c r="D213" s="231"/>
      <c r="E213" s="299"/>
      <c r="F213" s="215" t="str">
        <f t="shared" si="6"/>
        <v>N/A</v>
      </c>
      <c r="G213" s="6"/>
      <c r="AA213" s="15" t="str">
        <f t="shared" si="7"/>
        <v/>
      </c>
      <c r="AB213" s="15"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x14ac:dyDescent="0.35">
      <c r="A214" s="7">
        <v>202</v>
      </c>
      <c r="B214" s="215" t="s">
        <v>1748</v>
      </c>
      <c r="C214" s="14" t="s">
        <v>7</v>
      </c>
      <c r="D214" s="231"/>
      <c r="E214" s="299"/>
      <c r="F214" s="215" t="str">
        <f t="shared" si="6"/>
        <v>N/A</v>
      </c>
      <c r="G214" s="6"/>
      <c r="AA214" s="15" t="str">
        <f t="shared" si="7"/>
        <v/>
      </c>
      <c r="AB214" s="15"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x14ac:dyDescent="0.35">
      <c r="A215" s="7">
        <v>203</v>
      </c>
      <c r="B215" s="215" t="s">
        <v>1749</v>
      </c>
      <c r="C215" s="14" t="s">
        <v>6</v>
      </c>
      <c r="D215" s="231"/>
      <c r="E215" s="299"/>
      <c r="F215" s="215" t="str">
        <f t="shared" si="6"/>
        <v>N/A</v>
      </c>
      <c r="G215" s="6"/>
      <c r="AA215" s="15" t="str">
        <f t="shared" si="7"/>
        <v/>
      </c>
      <c r="AB215" s="15"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x14ac:dyDescent="0.35">
      <c r="A216" s="7">
        <v>204</v>
      </c>
      <c r="B216" s="215" t="s">
        <v>1750</v>
      </c>
      <c r="C216" s="14" t="s">
        <v>5</v>
      </c>
      <c r="D216" s="231"/>
      <c r="E216" s="299"/>
      <c r="F216" s="215" t="str">
        <f t="shared" si="6"/>
        <v>N/A</v>
      </c>
      <c r="G216" s="6"/>
      <c r="AA216" s="15" t="str">
        <f t="shared" si="7"/>
        <v/>
      </c>
      <c r="AB216" s="15"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ht="29" x14ac:dyDescent="0.35">
      <c r="A217" s="7">
        <v>205</v>
      </c>
      <c r="B217" s="215" t="s">
        <v>1751</v>
      </c>
      <c r="C217" s="14" t="s">
        <v>7</v>
      </c>
      <c r="D217" s="231"/>
      <c r="E217" s="299"/>
      <c r="F217" s="215" t="str">
        <f t="shared" si="6"/>
        <v>N/A</v>
      </c>
      <c r="G217" s="6"/>
      <c r="AA217" s="15" t="str">
        <f t="shared" si="7"/>
        <v/>
      </c>
      <c r="AB217" s="15"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ht="29" x14ac:dyDescent="0.35">
      <c r="A218" s="7">
        <v>206</v>
      </c>
      <c r="B218" s="215" t="s">
        <v>1752</v>
      </c>
      <c r="C218" s="292" t="s">
        <v>5</v>
      </c>
      <c r="D218" s="231"/>
      <c r="E218" s="299"/>
      <c r="F218" s="215" t="str">
        <f t="shared" si="6"/>
        <v>N/A</v>
      </c>
      <c r="G218" s="6"/>
      <c r="AA218" s="15" t="str">
        <f t="shared" si="7"/>
        <v/>
      </c>
      <c r="AB218" s="15"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x14ac:dyDescent="0.35">
      <c r="A219" s="7">
        <v>207</v>
      </c>
      <c r="B219" s="215" t="s">
        <v>1753</v>
      </c>
      <c r="C219" s="14" t="s">
        <v>6</v>
      </c>
      <c r="D219" s="231"/>
      <c r="E219" s="299"/>
      <c r="F219" s="215" t="str">
        <f t="shared" si="6"/>
        <v>N/A</v>
      </c>
      <c r="G219" s="6"/>
      <c r="AA219" s="15" t="str">
        <f t="shared" si="7"/>
        <v/>
      </c>
      <c r="AB219" s="15"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x14ac:dyDescent="0.35">
      <c r="A220" s="7">
        <v>208</v>
      </c>
      <c r="B220" s="215" t="s">
        <v>1754</v>
      </c>
      <c r="C220" s="14" t="s">
        <v>5</v>
      </c>
      <c r="D220" s="231"/>
      <c r="E220" s="299"/>
      <c r="F220" s="215" t="str">
        <f t="shared" si="6"/>
        <v>N/A</v>
      </c>
      <c r="G220" s="6"/>
      <c r="AA220" s="15" t="str">
        <f t="shared" si="7"/>
        <v/>
      </c>
      <c r="AB220" s="15"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x14ac:dyDescent="0.35">
      <c r="A221" s="7">
        <v>209</v>
      </c>
      <c r="B221" s="215" t="s">
        <v>1755</v>
      </c>
      <c r="C221" s="14" t="s">
        <v>6</v>
      </c>
      <c r="D221" s="231"/>
      <c r="E221" s="299"/>
      <c r="F221" s="215" t="str">
        <f t="shared" si="6"/>
        <v>N/A</v>
      </c>
      <c r="G221" s="6"/>
      <c r="AA221" s="15" t="str">
        <f t="shared" si="7"/>
        <v/>
      </c>
      <c r="AB221" s="15"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ht="29" x14ac:dyDescent="0.35">
      <c r="A222" s="7">
        <v>210</v>
      </c>
      <c r="B222" s="215" t="s">
        <v>1756</v>
      </c>
      <c r="C222" s="14" t="s">
        <v>5</v>
      </c>
      <c r="D222" s="231"/>
      <c r="E222" s="299"/>
      <c r="F222" s="215" t="str">
        <f t="shared" si="6"/>
        <v>N/A</v>
      </c>
      <c r="G222" s="6"/>
      <c r="AA222" s="15" t="str">
        <f t="shared" si="7"/>
        <v/>
      </c>
      <c r="AB222" s="15"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ht="29" x14ac:dyDescent="0.35">
      <c r="A223" s="7">
        <v>211</v>
      </c>
      <c r="B223" s="215" t="s">
        <v>1757</v>
      </c>
      <c r="C223" s="14" t="s">
        <v>5</v>
      </c>
      <c r="D223" s="231"/>
      <c r="E223" s="299"/>
      <c r="F223" s="215" t="str">
        <f t="shared" si="6"/>
        <v>N/A</v>
      </c>
      <c r="G223" s="6"/>
      <c r="AA223" s="15" t="str">
        <f t="shared" si="7"/>
        <v/>
      </c>
      <c r="AB223" s="15"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x14ac:dyDescent="0.35">
      <c r="A224" s="7">
        <v>212</v>
      </c>
      <c r="B224" s="215" t="s">
        <v>1758</v>
      </c>
      <c r="C224" s="14"/>
      <c r="D224" s="231"/>
      <c r="E224" s="299"/>
      <c r="F224" s="215" t="str">
        <f t="shared" si="6"/>
        <v>N/A</v>
      </c>
      <c r="G224" s="6"/>
      <c r="AA224" s="15" t="str">
        <f t="shared" si="7"/>
        <v/>
      </c>
      <c r="AB224" s="15"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ht="29" x14ac:dyDescent="0.35">
      <c r="A225" s="7">
        <v>213</v>
      </c>
      <c r="B225" s="215" t="s">
        <v>1759</v>
      </c>
      <c r="C225" s="14" t="s">
        <v>6</v>
      </c>
      <c r="D225" s="231"/>
      <c r="E225" s="299"/>
      <c r="F225" s="215" t="str">
        <f t="shared" si="6"/>
        <v>N/A</v>
      </c>
      <c r="G225" s="6"/>
      <c r="AA225" s="15" t="str">
        <f t="shared" si="7"/>
        <v/>
      </c>
      <c r="AB225" s="15"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ht="29" x14ac:dyDescent="0.35">
      <c r="A226" s="7">
        <v>214</v>
      </c>
      <c r="B226" s="215" t="s">
        <v>1760</v>
      </c>
      <c r="C226" s="14" t="s">
        <v>5</v>
      </c>
      <c r="D226" s="231"/>
      <c r="E226" s="299"/>
      <c r="F226" s="215" t="str">
        <f t="shared" si="6"/>
        <v>N/A</v>
      </c>
      <c r="G226" s="6"/>
      <c r="AA226" s="15" t="str">
        <f t="shared" si="7"/>
        <v/>
      </c>
      <c r="AB226" s="15"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x14ac:dyDescent="0.35">
      <c r="A227" s="7">
        <v>215</v>
      </c>
      <c r="B227" s="215" t="s">
        <v>1761</v>
      </c>
      <c r="C227" s="14" t="s">
        <v>5</v>
      </c>
      <c r="D227" s="231"/>
      <c r="E227" s="299"/>
      <c r="F227" s="215" t="str">
        <f t="shared" si="6"/>
        <v>N/A</v>
      </c>
      <c r="G227" s="6"/>
      <c r="AA227" s="15" t="str">
        <f t="shared" si="7"/>
        <v/>
      </c>
      <c r="AB227" s="15"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ht="29" x14ac:dyDescent="0.35">
      <c r="A228" s="7">
        <v>216</v>
      </c>
      <c r="B228" s="215" t="s">
        <v>1762</v>
      </c>
      <c r="C228" s="14" t="s">
        <v>7</v>
      </c>
      <c r="D228" s="231"/>
      <c r="E228" s="299"/>
      <c r="F228" s="215" t="str">
        <f t="shared" si="6"/>
        <v>N/A</v>
      </c>
      <c r="G228" s="6"/>
      <c r="AA228" s="15" t="str">
        <f t="shared" si="7"/>
        <v/>
      </c>
      <c r="AB228" s="15"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ht="29" x14ac:dyDescent="0.35">
      <c r="A229" s="7">
        <v>217</v>
      </c>
      <c r="B229" s="215" t="s">
        <v>1763</v>
      </c>
      <c r="C229" s="14" t="s">
        <v>5</v>
      </c>
      <c r="D229" s="231"/>
      <c r="E229" s="299"/>
      <c r="F229" s="215" t="str">
        <f t="shared" si="6"/>
        <v>N/A</v>
      </c>
      <c r="G229" s="6"/>
      <c r="AA229" s="15" t="str">
        <f t="shared" si="7"/>
        <v/>
      </c>
      <c r="AB229" s="15"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x14ac:dyDescent="0.35">
      <c r="A230" s="7">
        <v>218</v>
      </c>
      <c r="B230" s="215" t="s">
        <v>1764</v>
      </c>
      <c r="C230" s="14" t="s">
        <v>5</v>
      </c>
      <c r="D230" s="231"/>
      <c r="E230" s="299"/>
      <c r="F230" s="215" t="str">
        <f t="shared" si="6"/>
        <v>N/A</v>
      </c>
      <c r="G230" s="6"/>
      <c r="AA230" s="15" t="str">
        <f t="shared" si="7"/>
        <v/>
      </c>
      <c r="AB230" s="15"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x14ac:dyDescent="0.35">
      <c r="A231" s="7">
        <v>219</v>
      </c>
      <c r="B231" s="215" t="s">
        <v>1765</v>
      </c>
      <c r="C231" s="14" t="s">
        <v>5</v>
      </c>
      <c r="D231" s="231"/>
      <c r="E231" s="299"/>
      <c r="F231" s="215" t="str">
        <f t="shared" si="6"/>
        <v>N/A</v>
      </c>
      <c r="G231" s="6"/>
      <c r="AA231" s="15" t="str">
        <f t="shared" si="7"/>
        <v/>
      </c>
      <c r="AB231" s="15"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ht="29" x14ac:dyDescent="0.35">
      <c r="A232" s="7">
        <v>220</v>
      </c>
      <c r="B232" s="215" t="s">
        <v>1766</v>
      </c>
      <c r="C232" s="14" t="s">
        <v>7</v>
      </c>
      <c r="D232" s="231"/>
      <c r="E232" s="299"/>
      <c r="F232" s="215" t="str">
        <f t="shared" si="6"/>
        <v>N/A</v>
      </c>
      <c r="G232" s="6"/>
      <c r="AA232" s="15" t="str">
        <f t="shared" si="7"/>
        <v/>
      </c>
      <c r="AB232" s="15"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x14ac:dyDescent="0.35">
      <c r="A233" s="7">
        <v>221</v>
      </c>
      <c r="B233" s="215" t="s">
        <v>1767</v>
      </c>
      <c r="C233" s="14" t="s">
        <v>5</v>
      </c>
      <c r="D233" s="231"/>
      <c r="E233" s="299"/>
      <c r="F233" s="215" t="str">
        <f t="shared" si="6"/>
        <v>N/A</v>
      </c>
      <c r="G233" s="6"/>
      <c r="AA233" s="15" t="str">
        <f t="shared" si="7"/>
        <v/>
      </c>
      <c r="AB233" s="15"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ht="29" x14ac:dyDescent="0.35">
      <c r="A234" s="7">
        <v>222</v>
      </c>
      <c r="B234" s="215" t="s">
        <v>1768</v>
      </c>
      <c r="C234" s="14" t="s">
        <v>5</v>
      </c>
      <c r="D234" s="231"/>
      <c r="E234" s="299"/>
      <c r="F234" s="215" t="str">
        <f t="shared" si="6"/>
        <v>N/A</v>
      </c>
      <c r="G234" s="6"/>
      <c r="AA234" s="15" t="str">
        <f t="shared" si="7"/>
        <v/>
      </c>
      <c r="AB234" s="15"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5" customFormat="1" ht="58" x14ac:dyDescent="0.35">
      <c r="A235" s="7">
        <v>223</v>
      </c>
      <c r="B235" s="215" t="s">
        <v>1769</v>
      </c>
      <c r="C235" s="14" t="s">
        <v>6</v>
      </c>
      <c r="D235" s="231"/>
      <c r="E235" s="299"/>
      <c r="F235" s="215" t="str">
        <f t="shared" si="6"/>
        <v>N/A</v>
      </c>
      <c r="G235" s="6"/>
      <c r="AA235" s="15" t="str">
        <f t="shared" si="7"/>
        <v/>
      </c>
      <c r="AB235" s="15"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5" customFormat="1" ht="29" x14ac:dyDescent="0.35">
      <c r="A236" s="7">
        <v>224</v>
      </c>
      <c r="B236" s="215" t="s">
        <v>1770</v>
      </c>
      <c r="C236" s="14" t="s">
        <v>7</v>
      </c>
      <c r="D236" s="231"/>
      <c r="E236" s="299"/>
      <c r="F236" s="215" t="str">
        <f t="shared" si="6"/>
        <v>N/A</v>
      </c>
      <c r="G236" s="6"/>
      <c r="AA236" s="15" t="str">
        <f t="shared" si="7"/>
        <v/>
      </c>
      <c r="AB236" s="15"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5" customFormat="1" x14ac:dyDescent="0.35">
      <c r="A237" s="7">
        <v>225</v>
      </c>
      <c r="B237" s="215" t="s">
        <v>1771</v>
      </c>
      <c r="C237" s="14" t="s">
        <v>5</v>
      </c>
      <c r="D237" s="231"/>
      <c r="E237" s="299"/>
      <c r="F237" s="215" t="str">
        <f t="shared" si="6"/>
        <v>N/A</v>
      </c>
      <c r="G237" s="6"/>
      <c r="AA237" s="15" t="str">
        <f t="shared" si="7"/>
        <v/>
      </c>
      <c r="AB237" s="15"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5" customFormat="1" x14ac:dyDescent="0.35">
      <c r="A238" s="7">
        <v>226</v>
      </c>
      <c r="B238" s="215" t="s">
        <v>1772</v>
      </c>
      <c r="C238" s="14" t="s">
        <v>7</v>
      </c>
      <c r="D238" s="231"/>
      <c r="E238" s="299"/>
      <c r="F238" s="215" t="str">
        <f t="shared" si="6"/>
        <v>N/A</v>
      </c>
      <c r="G238" s="6"/>
      <c r="AA238" s="15" t="str">
        <f t="shared" si="7"/>
        <v/>
      </c>
      <c r="AB238" s="15"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5" customFormat="1" ht="29" x14ac:dyDescent="0.35">
      <c r="A239" s="7">
        <v>227</v>
      </c>
      <c r="B239" s="215" t="s">
        <v>1773</v>
      </c>
      <c r="C239" s="14" t="s">
        <v>5</v>
      </c>
      <c r="D239" s="231"/>
      <c r="E239" s="299"/>
      <c r="F239" s="215" t="str">
        <f t="shared" si="6"/>
        <v>N/A</v>
      </c>
      <c r="G239" s="6"/>
      <c r="AA239" s="15" t="str">
        <f t="shared" si="7"/>
        <v/>
      </c>
      <c r="AB239" s="15"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5" customFormat="1" ht="29" x14ac:dyDescent="0.35">
      <c r="A240" s="7">
        <v>228</v>
      </c>
      <c r="B240" s="215" t="s">
        <v>1774</v>
      </c>
      <c r="C240" s="14" t="s">
        <v>222</v>
      </c>
      <c r="D240" s="231"/>
      <c r="E240" s="299"/>
      <c r="F240" s="215" t="str">
        <f t="shared" si="6"/>
        <v>N/A</v>
      </c>
      <c r="G240" s="6"/>
      <c r="AA240" s="15" t="str">
        <f t="shared" si="7"/>
        <v/>
      </c>
      <c r="AB240" s="15"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5" customFormat="1" x14ac:dyDescent="0.35">
      <c r="A241" s="7">
        <v>229</v>
      </c>
      <c r="B241" s="306" t="s">
        <v>1775</v>
      </c>
      <c r="C241" s="14" t="s">
        <v>7</v>
      </c>
      <c r="D241" s="231"/>
      <c r="E241" s="299"/>
      <c r="F241" s="215" t="str">
        <f t="shared" si="6"/>
        <v>N/A</v>
      </c>
      <c r="G241" s="6"/>
      <c r="AA241" s="15" t="str">
        <f t="shared" si="7"/>
        <v/>
      </c>
      <c r="AB241" s="15"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5" customFormat="1" x14ac:dyDescent="0.35">
      <c r="A242" s="7">
        <v>230</v>
      </c>
      <c r="B242" s="306" t="s">
        <v>1776</v>
      </c>
      <c r="C242" s="14" t="s">
        <v>7</v>
      </c>
      <c r="D242" s="231"/>
      <c r="E242" s="299"/>
      <c r="F242" s="215" t="str">
        <f t="shared" si="6"/>
        <v>N/A</v>
      </c>
      <c r="G242" s="6"/>
      <c r="AA242" s="15" t="str">
        <f t="shared" si="7"/>
        <v/>
      </c>
      <c r="AB242" s="15"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5" customFormat="1" x14ac:dyDescent="0.35">
      <c r="A243" s="7">
        <v>231</v>
      </c>
      <c r="B243" s="306" t="s">
        <v>1777</v>
      </c>
      <c r="C243" s="14" t="s">
        <v>7</v>
      </c>
      <c r="D243" s="231"/>
      <c r="E243" s="299"/>
      <c r="F243" s="215" t="str">
        <f t="shared" si="6"/>
        <v>N/A</v>
      </c>
      <c r="G243" s="6"/>
      <c r="AA243" s="15" t="str">
        <f t="shared" si="7"/>
        <v/>
      </c>
      <c r="AB243" s="15"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5" customFormat="1" x14ac:dyDescent="0.35">
      <c r="A244" s="7">
        <v>232</v>
      </c>
      <c r="B244" s="306" t="s">
        <v>1778</v>
      </c>
      <c r="C244" s="14" t="s">
        <v>7</v>
      </c>
      <c r="D244" s="231"/>
      <c r="E244" s="299"/>
      <c r="F244" s="215" t="str">
        <f t="shared" si="6"/>
        <v>N/A</v>
      </c>
      <c r="G244" s="6"/>
      <c r="AA244" s="15" t="str">
        <f t="shared" si="7"/>
        <v/>
      </c>
      <c r="AB244" s="15"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5" customFormat="1" x14ac:dyDescent="0.35">
      <c r="A245" s="7">
        <v>233</v>
      </c>
      <c r="B245" s="306" t="s">
        <v>1779</v>
      </c>
      <c r="C245" s="14" t="s">
        <v>7</v>
      </c>
      <c r="D245" s="231"/>
      <c r="E245" s="299"/>
      <c r="F245" s="215" t="str">
        <f t="shared" si="6"/>
        <v>N/A</v>
      </c>
      <c r="G245" s="6"/>
      <c r="AA245" s="15" t="str">
        <f t="shared" si="7"/>
        <v/>
      </c>
      <c r="AB245" s="15"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5" customFormat="1" ht="29" x14ac:dyDescent="0.35">
      <c r="A246" s="7">
        <v>234</v>
      </c>
      <c r="B246" s="306" t="s">
        <v>1780</v>
      </c>
      <c r="C246" s="14" t="s">
        <v>7</v>
      </c>
      <c r="D246" s="231"/>
      <c r="E246" s="299"/>
      <c r="F246" s="215" t="str">
        <f t="shared" si="6"/>
        <v>N/A</v>
      </c>
      <c r="G246" s="6"/>
      <c r="AA246" s="15" t="str">
        <f t="shared" si="7"/>
        <v/>
      </c>
      <c r="AB246" s="15"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5" customFormat="1" x14ac:dyDescent="0.35">
      <c r="A247" s="7">
        <v>235</v>
      </c>
      <c r="B247" s="306" t="s">
        <v>1781</v>
      </c>
      <c r="C247" s="14" t="s">
        <v>7</v>
      </c>
      <c r="D247" s="231"/>
      <c r="E247" s="299"/>
      <c r="F247" s="215" t="str">
        <f t="shared" si="6"/>
        <v>N/A</v>
      </c>
      <c r="G247" s="6"/>
      <c r="AA247" s="15" t="str">
        <f t="shared" si="7"/>
        <v/>
      </c>
      <c r="AB247" s="15"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5" customFormat="1" x14ac:dyDescent="0.35">
      <c r="A248" s="7">
        <v>236</v>
      </c>
      <c r="B248" s="215" t="s">
        <v>1782</v>
      </c>
      <c r="C248" s="14" t="s">
        <v>5</v>
      </c>
      <c r="D248" s="231"/>
      <c r="E248" s="299"/>
      <c r="F248" s="215" t="str">
        <f t="shared" si="6"/>
        <v>N/A</v>
      </c>
      <c r="G248" s="6"/>
      <c r="AA248" s="15" t="str">
        <f t="shared" si="7"/>
        <v/>
      </c>
      <c r="AB248" s="15"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5" customFormat="1" x14ac:dyDescent="0.35">
      <c r="A249" s="7">
        <v>237</v>
      </c>
      <c r="B249" s="215" t="s">
        <v>1783</v>
      </c>
      <c r="C249" s="14" t="s">
        <v>5</v>
      </c>
      <c r="D249" s="231"/>
      <c r="E249" s="299"/>
      <c r="F249" s="215" t="str">
        <f t="shared" si="6"/>
        <v>N/A</v>
      </c>
      <c r="G249" s="6"/>
      <c r="AA249" s="15" t="str">
        <f t="shared" si="7"/>
        <v/>
      </c>
      <c r="AB249" s="15"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5" customFormat="1" ht="29" x14ac:dyDescent="0.35">
      <c r="A250" s="7">
        <v>238</v>
      </c>
      <c r="B250" s="215" t="s">
        <v>1784</v>
      </c>
      <c r="C250" s="14" t="s">
        <v>5</v>
      </c>
      <c r="D250" s="231"/>
      <c r="E250" s="299"/>
      <c r="F250" s="215" t="str">
        <f t="shared" si="6"/>
        <v>N/A</v>
      </c>
      <c r="G250" s="6"/>
      <c r="AA250" s="15" t="str">
        <f t="shared" si="7"/>
        <v/>
      </c>
      <c r="AB250" s="15"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5" customFormat="1" x14ac:dyDescent="0.35">
      <c r="A251" s="7">
        <v>239</v>
      </c>
      <c r="B251" s="215" t="s">
        <v>1785</v>
      </c>
      <c r="C251" s="14"/>
      <c r="D251" s="231"/>
      <c r="E251" s="299"/>
      <c r="F251" s="215" t="str">
        <f t="shared" si="6"/>
        <v>N/A</v>
      </c>
      <c r="G251" s="6"/>
      <c r="AA251" s="15" t="str">
        <f t="shared" si="7"/>
        <v/>
      </c>
      <c r="AB251" s="15"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5" customFormat="1" ht="29" x14ac:dyDescent="0.35">
      <c r="A252" s="7">
        <v>240</v>
      </c>
      <c r="B252" s="215" t="s">
        <v>1786</v>
      </c>
      <c r="C252" s="14" t="s">
        <v>7</v>
      </c>
      <c r="D252" s="231"/>
      <c r="E252" s="299"/>
      <c r="F252" s="215" t="str">
        <f t="shared" si="6"/>
        <v>N/A</v>
      </c>
      <c r="G252" s="6"/>
      <c r="AA252" s="15" t="str">
        <f t="shared" si="7"/>
        <v/>
      </c>
      <c r="AB252" s="15"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5" customFormat="1" ht="29" x14ac:dyDescent="0.35">
      <c r="A253" s="7">
        <v>241</v>
      </c>
      <c r="B253" s="215" t="s">
        <v>1787</v>
      </c>
      <c r="C253" s="14" t="s">
        <v>5</v>
      </c>
      <c r="D253" s="231"/>
      <c r="E253" s="299"/>
      <c r="F253" s="215" t="str">
        <f t="shared" si="6"/>
        <v>N/A</v>
      </c>
      <c r="G253" s="6"/>
      <c r="AA253" s="15" t="str">
        <f t="shared" si="7"/>
        <v/>
      </c>
      <c r="AB253" s="15"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5" customFormat="1" ht="29" x14ac:dyDescent="0.35">
      <c r="A254" s="7">
        <v>242</v>
      </c>
      <c r="B254" s="215" t="s">
        <v>1788</v>
      </c>
      <c r="C254" s="14" t="s">
        <v>5</v>
      </c>
      <c r="D254" s="231"/>
      <c r="E254" s="299"/>
      <c r="F254" s="215" t="str">
        <f t="shared" si="6"/>
        <v>N/A</v>
      </c>
      <c r="G254" s="6"/>
      <c r="AA254" s="15" t="str">
        <f t="shared" si="7"/>
        <v/>
      </c>
      <c r="AB254" s="15"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5" customFormat="1" ht="29" x14ac:dyDescent="0.35">
      <c r="A255" s="7">
        <v>243</v>
      </c>
      <c r="B255" s="215" t="s">
        <v>1789</v>
      </c>
      <c r="C255" s="14" t="s">
        <v>5</v>
      </c>
      <c r="D255" s="231"/>
      <c r="E255" s="299"/>
      <c r="F255" s="215" t="str">
        <f t="shared" si="6"/>
        <v>N/A</v>
      </c>
      <c r="G255" s="6"/>
      <c r="AA255" s="15" t="str">
        <f t="shared" si="7"/>
        <v/>
      </c>
      <c r="AB255" s="15"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5" customFormat="1" x14ac:dyDescent="0.35">
      <c r="A256" s="7">
        <v>244</v>
      </c>
      <c r="B256" s="215" t="s">
        <v>1790</v>
      </c>
      <c r="C256" s="14"/>
      <c r="D256" s="231"/>
      <c r="E256" s="299"/>
      <c r="F256" s="215" t="str">
        <f t="shared" si="6"/>
        <v>N/A</v>
      </c>
      <c r="G256" s="6"/>
      <c r="AA256" s="15" t="str">
        <f t="shared" si="7"/>
        <v/>
      </c>
      <c r="AB256" s="15"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5" customFormat="1" x14ac:dyDescent="0.35">
      <c r="A257" s="7">
        <v>245</v>
      </c>
      <c r="B257" s="215" t="s">
        <v>1791</v>
      </c>
      <c r="C257" s="14" t="s">
        <v>6</v>
      </c>
      <c r="D257" s="231"/>
      <c r="E257" s="299"/>
      <c r="F257" s="215" t="str">
        <f t="shared" si="6"/>
        <v>N/A</v>
      </c>
      <c r="G257" s="6"/>
      <c r="AA257" s="15" t="str">
        <f t="shared" si="7"/>
        <v/>
      </c>
      <c r="AB257" s="15"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5" customFormat="1" ht="43.5" x14ac:dyDescent="0.35">
      <c r="A258" s="7">
        <v>246</v>
      </c>
      <c r="B258" s="215" t="s">
        <v>1792</v>
      </c>
      <c r="C258" s="14" t="s">
        <v>7</v>
      </c>
      <c r="D258" s="231"/>
      <c r="E258" s="299"/>
      <c r="F258" s="215" t="str">
        <f t="shared" si="6"/>
        <v>N/A</v>
      </c>
      <c r="G258" s="6"/>
      <c r="AA258" s="15" t="str">
        <f t="shared" si="7"/>
        <v/>
      </c>
      <c r="AB258" s="15"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5" customFormat="1" ht="43.5" x14ac:dyDescent="0.35">
      <c r="A259" s="7">
        <v>247</v>
      </c>
      <c r="B259" s="215" t="s">
        <v>1793</v>
      </c>
      <c r="C259" s="14" t="s">
        <v>6</v>
      </c>
      <c r="D259" s="231"/>
      <c r="E259" s="299"/>
      <c r="F259" s="215" t="str">
        <f t="shared" si="6"/>
        <v>N/A</v>
      </c>
      <c r="G259" s="6"/>
      <c r="AA259" s="15" t="str">
        <f t="shared" si="7"/>
        <v/>
      </c>
      <c r="AB259" s="15"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5" customFormat="1" x14ac:dyDescent="0.35">
      <c r="A260" s="7">
        <v>248</v>
      </c>
      <c r="B260" s="215" t="s">
        <v>1794</v>
      </c>
      <c r="C260" s="14" t="s">
        <v>7</v>
      </c>
      <c r="D260" s="231"/>
      <c r="E260" s="299"/>
      <c r="F260" s="215" t="str">
        <f t="shared" si="6"/>
        <v>N/A</v>
      </c>
      <c r="G260" s="6"/>
      <c r="AA260" s="15" t="str">
        <f t="shared" si="7"/>
        <v/>
      </c>
      <c r="AB260" s="15"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5" customFormat="1" x14ac:dyDescent="0.35">
      <c r="A261" s="7">
        <v>249</v>
      </c>
      <c r="B261" s="215" t="s">
        <v>1795</v>
      </c>
      <c r="C261" s="14" t="s">
        <v>7</v>
      </c>
      <c r="D261" s="231"/>
      <c r="E261" s="299"/>
      <c r="F261" s="215" t="str">
        <f t="shared" si="6"/>
        <v>N/A</v>
      </c>
      <c r="G261" s="6"/>
      <c r="AA261" s="15" t="str">
        <f t="shared" si="7"/>
        <v/>
      </c>
      <c r="AB261" s="15"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5" customFormat="1" ht="43.5" x14ac:dyDescent="0.35">
      <c r="A262" s="7">
        <v>250</v>
      </c>
      <c r="B262" s="215" t="s">
        <v>1796</v>
      </c>
      <c r="C262" s="14" t="s">
        <v>7</v>
      </c>
      <c r="D262" s="231"/>
      <c r="E262" s="299"/>
      <c r="F262" s="215" t="str">
        <f t="shared" si="6"/>
        <v>N/A</v>
      </c>
      <c r="G262" s="6"/>
      <c r="AA262" s="15" t="str">
        <f t="shared" si="7"/>
        <v/>
      </c>
      <c r="AB262" s="15"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5" customFormat="1" ht="29" x14ac:dyDescent="0.35">
      <c r="A263" s="7">
        <v>251</v>
      </c>
      <c r="B263" s="215" t="s">
        <v>1797</v>
      </c>
      <c r="C263" s="14" t="s">
        <v>7</v>
      </c>
      <c r="D263" s="231"/>
      <c r="E263" s="299"/>
      <c r="F263" s="215" t="str">
        <f t="shared" si="6"/>
        <v>N/A</v>
      </c>
      <c r="G263" s="6"/>
      <c r="AA263" s="15" t="str">
        <f t="shared" si="7"/>
        <v/>
      </c>
      <c r="AB263" s="15"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5" customFormat="1" ht="29" x14ac:dyDescent="0.35">
      <c r="A264" s="7">
        <v>252</v>
      </c>
      <c r="B264" s="215" t="s">
        <v>1798</v>
      </c>
      <c r="C264" s="14" t="s">
        <v>7</v>
      </c>
      <c r="D264" s="231"/>
      <c r="E264" s="299"/>
      <c r="F264" s="215" t="str">
        <f t="shared" si="6"/>
        <v>N/A</v>
      </c>
      <c r="G264" s="6"/>
      <c r="AA264" s="15" t="str">
        <f t="shared" si="7"/>
        <v/>
      </c>
      <c r="AB264" s="15"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5" customFormat="1" ht="29" x14ac:dyDescent="0.35">
      <c r="A265" s="7">
        <v>253</v>
      </c>
      <c r="B265" s="215" t="s">
        <v>1799</v>
      </c>
      <c r="C265" s="14" t="s">
        <v>7</v>
      </c>
      <c r="D265" s="231"/>
      <c r="E265" s="299"/>
      <c r="F265" s="215" t="str">
        <f t="shared" si="6"/>
        <v>N/A</v>
      </c>
      <c r="G265" s="6"/>
      <c r="AA265" s="15" t="str">
        <f t="shared" si="7"/>
        <v/>
      </c>
      <c r="AB265" s="15"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5" customFormat="1" ht="29" x14ac:dyDescent="0.35">
      <c r="A266" s="7">
        <v>254</v>
      </c>
      <c r="B266" s="215" t="s">
        <v>1800</v>
      </c>
      <c r="C266" s="14" t="s">
        <v>5</v>
      </c>
      <c r="D266" s="231"/>
      <c r="E266" s="299"/>
      <c r="F266" s="215" t="str">
        <f t="shared" si="6"/>
        <v>N/A</v>
      </c>
      <c r="G266" s="6"/>
      <c r="AA266" s="15" t="str">
        <f t="shared" si="7"/>
        <v/>
      </c>
      <c r="AB266" s="15"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5" customFormat="1" ht="29" x14ac:dyDescent="0.35">
      <c r="A267" s="7">
        <v>255</v>
      </c>
      <c r="B267" s="215" t="s">
        <v>1801</v>
      </c>
      <c r="C267" s="14" t="s">
        <v>5</v>
      </c>
      <c r="D267" s="231"/>
      <c r="E267" s="299"/>
      <c r="F267" s="215" t="str">
        <f t="shared" si="6"/>
        <v>N/A</v>
      </c>
      <c r="G267" s="6"/>
      <c r="AA267" s="15" t="str">
        <f t="shared" si="7"/>
        <v/>
      </c>
      <c r="AB267" s="15"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5" customFormat="1" ht="29" x14ac:dyDescent="0.35">
      <c r="A268" s="7">
        <v>256</v>
      </c>
      <c r="B268" s="215" t="s">
        <v>1802</v>
      </c>
      <c r="C268" s="14" t="s">
        <v>5</v>
      </c>
      <c r="D268" s="231"/>
      <c r="E268" s="299"/>
      <c r="F268" s="215" t="str">
        <f t="shared" si="6"/>
        <v>N/A</v>
      </c>
      <c r="G268" s="6"/>
      <c r="AA268" s="15" t="str">
        <f t="shared" si="7"/>
        <v/>
      </c>
      <c r="AB268" s="15"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5" customFormat="1" ht="43.5" x14ac:dyDescent="0.35">
      <c r="A269" s="7">
        <v>257</v>
      </c>
      <c r="B269" s="215" t="s">
        <v>1803</v>
      </c>
      <c r="C269" s="14" t="s">
        <v>5</v>
      </c>
      <c r="D269" s="231"/>
      <c r="E269" s="299"/>
      <c r="F269" s="215" t="str">
        <f t="shared" si="6"/>
        <v>N/A</v>
      </c>
      <c r="G269" s="6"/>
      <c r="AA269" s="15" t="str">
        <f t="shared" si="7"/>
        <v/>
      </c>
      <c r="AB269" s="15"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5" customFormat="1" x14ac:dyDescent="0.35">
      <c r="A270" s="7">
        <v>258</v>
      </c>
      <c r="B270" s="215" t="s">
        <v>1804</v>
      </c>
      <c r="C270" s="14" t="s">
        <v>5</v>
      </c>
      <c r="D270" s="231"/>
      <c r="E270" s="299"/>
      <c r="F270" s="215" t="str">
        <f t="shared" ref="F270:F333" si="8">IF($D$10=$A$9,"N/A",$D$10)</f>
        <v>N/A</v>
      </c>
      <c r="G270" s="6"/>
      <c r="AA270" s="15" t="str">
        <f t="shared" ref="AA270:AA333" si="9">TRIM($D270)</f>
        <v/>
      </c>
      <c r="AB270" s="15"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5" customFormat="1" ht="29" x14ac:dyDescent="0.35">
      <c r="A271" s="7">
        <v>259</v>
      </c>
      <c r="B271" s="215" t="s">
        <v>1805</v>
      </c>
      <c r="C271" s="14" t="s">
        <v>7</v>
      </c>
      <c r="D271" s="231"/>
      <c r="E271" s="299"/>
      <c r="F271" s="215" t="str">
        <f t="shared" si="8"/>
        <v>N/A</v>
      </c>
      <c r="G271" s="6"/>
      <c r="AA271" s="15" t="str">
        <f t="shared" si="9"/>
        <v/>
      </c>
      <c r="AB271" s="15"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5" customFormat="1" ht="29" x14ac:dyDescent="0.35">
      <c r="A272" s="7">
        <v>260</v>
      </c>
      <c r="B272" s="215" t="s">
        <v>1806</v>
      </c>
      <c r="C272" s="14" t="s">
        <v>7</v>
      </c>
      <c r="D272" s="231"/>
      <c r="E272" s="299"/>
      <c r="F272" s="215" t="str">
        <f t="shared" si="8"/>
        <v>N/A</v>
      </c>
      <c r="G272" s="6"/>
      <c r="AA272" s="15" t="str">
        <f t="shared" si="9"/>
        <v/>
      </c>
      <c r="AB272" s="15"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5" customFormat="1" ht="29" x14ac:dyDescent="0.35">
      <c r="A273" s="7">
        <v>261</v>
      </c>
      <c r="B273" s="215" t="s">
        <v>1807</v>
      </c>
      <c r="C273" s="14" t="s">
        <v>5</v>
      </c>
      <c r="D273" s="231"/>
      <c r="E273" s="299"/>
      <c r="F273" s="215" t="str">
        <f t="shared" si="8"/>
        <v>N/A</v>
      </c>
      <c r="G273" s="6"/>
      <c r="AA273" s="15" t="str">
        <f t="shared" si="9"/>
        <v/>
      </c>
      <c r="AB273" s="15"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5" customFormat="1" x14ac:dyDescent="0.35">
      <c r="A274" s="7">
        <v>262</v>
      </c>
      <c r="B274" s="215" t="s">
        <v>1808</v>
      </c>
      <c r="C274" s="14" t="s">
        <v>6</v>
      </c>
      <c r="D274" s="231"/>
      <c r="E274" s="299"/>
      <c r="F274" s="215" t="str">
        <f t="shared" si="8"/>
        <v>N/A</v>
      </c>
      <c r="G274" s="6"/>
      <c r="AA274" s="15" t="str">
        <f t="shared" si="9"/>
        <v/>
      </c>
      <c r="AB274" s="15"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5" customFormat="1" ht="29" x14ac:dyDescent="0.35">
      <c r="A275" s="7">
        <v>263</v>
      </c>
      <c r="B275" s="215" t="s">
        <v>1809</v>
      </c>
      <c r="C275" s="14" t="s">
        <v>5</v>
      </c>
      <c r="D275" s="231"/>
      <c r="E275" s="299"/>
      <c r="F275" s="215" t="str">
        <f t="shared" si="8"/>
        <v>N/A</v>
      </c>
      <c r="G275" s="6"/>
      <c r="AA275" s="15" t="str">
        <f t="shared" si="9"/>
        <v/>
      </c>
      <c r="AB275" s="15"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5" customFormat="1" ht="29" x14ac:dyDescent="0.35">
      <c r="A276" s="7">
        <v>264</v>
      </c>
      <c r="B276" s="215" t="s">
        <v>1810</v>
      </c>
      <c r="C276" s="14" t="s">
        <v>7</v>
      </c>
      <c r="D276" s="231"/>
      <c r="E276" s="299"/>
      <c r="F276" s="215" t="str">
        <f t="shared" si="8"/>
        <v>N/A</v>
      </c>
      <c r="G276" s="6"/>
      <c r="AA276" s="15" t="str">
        <f t="shared" si="9"/>
        <v/>
      </c>
      <c r="AB276" s="15"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5" customFormat="1" ht="43.5" x14ac:dyDescent="0.35">
      <c r="A277" s="7">
        <v>265</v>
      </c>
      <c r="B277" s="215" t="s">
        <v>1811</v>
      </c>
      <c r="C277" s="14" t="s">
        <v>7</v>
      </c>
      <c r="D277" s="231"/>
      <c r="E277" s="299"/>
      <c r="F277" s="215" t="str">
        <f t="shared" si="8"/>
        <v>N/A</v>
      </c>
      <c r="G277" s="6"/>
      <c r="AA277" s="15" t="str">
        <f t="shared" si="9"/>
        <v/>
      </c>
      <c r="AB277" s="15"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5" customFormat="1" ht="29" x14ac:dyDescent="0.35">
      <c r="A278" s="7">
        <v>266</v>
      </c>
      <c r="B278" s="215" t="s">
        <v>1812</v>
      </c>
      <c r="C278" s="14" t="s">
        <v>6</v>
      </c>
      <c r="D278" s="231"/>
      <c r="E278" s="299"/>
      <c r="F278" s="215" t="str">
        <f t="shared" si="8"/>
        <v>N/A</v>
      </c>
      <c r="G278" s="6"/>
      <c r="AA278" s="15" t="str">
        <f t="shared" si="9"/>
        <v/>
      </c>
      <c r="AB278" s="15"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5" customFormat="1" x14ac:dyDescent="0.35">
      <c r="A279" s="7">
        <v>267</v>
      </c>
      <c r="B279" s="215" t="s">
        <v>1813</v>
      </c>
      <c r="C279" s="14" t="s">
        <v>7</v>
      </c>
      <c r="D279" s="231"/>
      <c r="E279" s="299"/>
      <c r="F279" s="215" t="str">
        <f t="shared" si="8"/>
        <v>N/A</v>
      </c>
      <c r="G279" s="6"/>
      <c r="AA279" s="15" t="str">
        <f t="shared" si="9"/>
        <v/>
      </c>
      <c r="AB279" s="15"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5" customFormat="1" x14ac:dyDescent="0.35">
      <c r="A280" s="7">
        <v>268</v>
      </c>
      <c r="B280" s="215" t="s">
        <v>1814</v>
      </c>
      <c r="C280" s="14"/>
      <c r="D280" s="231"/>
      <c r="E280" s="299"/>
      <c r="F280" s="215" t="str">
        <f t="shared" si="8"/>
        <v>N/A</v>
      </c>
      <c r="G280" s="6"/>
      <c r="AA280" s="15" t="str">
        <f t="shared" si="9"/>
        <v/>
      </c>
      <c r="AB280" s="15"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5" customFormat="1" x14ac:dyDescent="0.35">
      <c r="A281" s="7">
        <v>269</v>
      </c>
      <c r="B281" s="215" t="s">
        <v>1815</v>
      </c>
      <c r="C281" s="14" t="s">
        <v>222</v>
      </c>
      <c r="D281" s="231"/>
      <c r="E281" s="299"/>
      <c r="F281" s="215" t="str">
        <f t="shared" si="8"/>
        <v>N/A</v>
      </c>
      <c r="G281" s="6"/>
      <c r="AA281" s="15" t="str">
        <f t="shared" si="9"/>
        <v/>
      </c>
      <c r="AB281" s="15"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5" customFormat="1" x14ac:dyDescent="0.35">
      <c r="A282" s="7">
        <v>270</v>
      </c>
      <c r="B282" s="306" t="s">
        <v>1816</v>
      </c>
      <c r="C282" s="14" t="s">
        <v>5</v>
      </c>
      <c r="D282" s="231"/>
      <c r="E282" s="299"/>
      <c r="F282" s="215" t="str">
        <f t="shared" si="8"/>
        <v>N/A</v>
      </c>
      <c r="G282" s="6"/>
      <c r="AA282" s="15" t="str">
        <f t="shared" si="9"/>
        <v/>
      </c>
      <c r="AB282" s="15"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5" customFormat="1" x14ac:dyDescent="0.35">
      <c r="A283" s="7">
        <v>271</v>
      </c>
      <c r="B283" s="306" t="s">
        <v>1817</v>
      </c>
      <c r="C283" s="14" t="s">
        <v>5</v>
      </c>
      <c r="D283" s="231"/>
      <c r="E283" s="299"/>
      <c r="F283" s="215" t="str">
        <f t="shared" si="8"/>
        <v>N/A</v>
      </c>
      <c r="G283" s="6"/>
      <c r="AA283" s="15" t="str">
        <f t="shared" si="9"/>
        <v/>
      </c>
      <c r="AB283" s="15"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5" customFormat="1" x14ac:dyDescent="0.35">
      <c r="A284" s="7">
        <v>272</v>
      </c>
      <c r="B284" s="306" t="s">
        <v>1818</v>
      </c>
      <c r="C284" s="14" t="s">
        <v>7</v>
      </c>
      <c r="D284" s="231"/>
      <c r="E284" s="299"/>
      <c r="F284" s="215" t="str">
        <f t="shared" si="8"/>
        <v>N/A</v>
      </c>
      <c r="G284" s="6"/>
      <c r="AA284" s="15" t="str">
        <f t="shared" si="9"/>
        <v/>
      </c>
      <c r="AB284" s="15"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5" customFormat="1" x14ac:dyDescent="0.35">
      <c r="A285" s="7">
        <v>273</v>
      </c>
      <c r="B285" s="215" t="s">
        <v>1819</v>
      </c>
      <c r="C285" s="14"/>
      <c r="D285" s="231"/>
      <c r="E285" s="299"/>
      <c r="F285" s="215" t="str">
        <f t="shared" si="8"/>
        <v>N/A</v>
      </c>
      <c r="G285" s="6"/>
      <c r="AA285" s="15" t="str">
        <f t="shared" si="9"/>
        <v/>
      </c>
      <c r="AB285" s="15"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5" customFormat="1" ht="29" x14ac:dyDescent="0.35">
      <c r="A286" s="7">
        <v>274</v>
      </c>
      <c r="B286" s="215" t="s">
        <v>1820</v>
      </c>
      <c r="C286" s="14" t="s">
        <v>5</v>
      </c>
      <c r="D286" s="231"/>
      <c r="E286" s="299"/>
      <c r="F286" s="215" t="str">
        <f t="shared" si="8"/>
        <v>N/A</v>
      </c>
      <c r="G286" s="6"/>
      <c r="AA286" s="15" t="str">
        <f t="shared" si="9"/>
        <v/>
      </c>
      <c r="AB286" s="15"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5" customFormat="1" ht="29" x14ac:dyDescent="0.35">
      <c r="A287" s="7">
        <v>275</v>
      </c>
      <c r="B287" s="215" t="s">
        <v>1821</v>
      </c>
      <c r="C287" s="14" t="s">
        <v>5</v>
      </c>
      <c r="D287" s="231"/>
      <c r="E287" s="299"/>
      <c r="F287" s="215" t="str">
        <f t="shared" si="8"/>
        <v>N/A</v>
      </c>
      <c r="G287" s="6"/>
      <c r="AA287" s="15" t="str">
        <f t="shared" si="9"/>
        <v/>
      </c>
      <c r="AB287" s="15"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5" customFormat="1" x14ac:dyDescent="0.35">
      <c r="A288" s="7">
        <v>276</v>
      </c>
      <c r="B288" s="215" t="s">
        <v>1822</v>
      </c>
      <c r="C288" s="14" t="s">
        <v>5</v>
      </c>
      <c r="D288" s="231"/>
      <c r="E288" s="299"/>
      <c r="F288" s="215" t="str">
        <f t="shared" si="8"/>
        <v>N/A</v>
      </c>
      <c r="G288" s="6"/>
      <c r="AA288" s="15" t="str">
        <f t="shared" si="9"/>
        <v/>
      </c>
      <c r="AB288" s="15"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5" customFormat="1" ht="29" x14ac:dyDescent="0.35">
      <c r="A289" s="7">
        <v>277</v>
      </c>
      <c r="B289" s="215" t="s">
        <v>1823</v>
      </c>
      <c r="C289" s="14" t="s">
        <v>5</v>
      </c>
      <c r="D289" s="231"/>
      <c r="E289" s="299"/>
      <c r="F289" s="215" t="str">
        <f t="shared" si="8"/>
        <v>N/A</v>
      </c>
      <c r="G289" s="6"/>
      <c r="AA289" s="15" t="str">
        <f t="shared" si="9"/>
        <v/>
      </c>
      <c r="AB289" s="15"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5" customFormat="1" x14ac:dyDescent="0.35">
      <c r="A290" s="7">
        <v>278</v>
      </c>
      <c r="B290" s="215" t="s">
        <v>1824</v>
      </c>
      <c r="C290" s="292" t="s">
        <v>6</v>
      </c>
      <c r="D290" s="231"/>
      <c r="E290" s="299"/>
      <c r="F290" s="215" t="str">
        <f t="shared" si="8"/>
        <v>N/A</v>
      </c>
      <c r="G290" s="6"/>
      <c r="AA290" s="15" t="str">
        <f t="shared" si="9"/>
        <v/>
      </c>
      <c r="AB290" s="15"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5" customFormat="1" x14ac:dyDescent="0.35">
      <c r="A291" s="7">
        <v>279</v>
      </c>
      <c r="B291" s="305" t="s">
        <v>1825</v>
      </c>
      <c r="C291" s="292"/>
      <c r="D291" s="231"/>
      <c r="E291" s="299"/>
      <c r="F291" s="215" t="str">
        <f t="shared" si="8"/>
        <v>N/A</v>
      </c>
      <c r="G291" s="6"/>
      <c r="AA291" s="15" t="str">
        <f t="shared" si="9"/>
        <v/>
      </c>
      <c r="AB291" s="15"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5" customFormat="1" ht="43.5" x14ac:dyDescent="0.35">
      <c r="A292" s="7">
        <v>280</v>
      </c>
      <c r="B292" s="215" t="s">
        <v>1826</v>
      </c>
      <c r="C292" s="14" t="s">
        <v>7</v>
      </c>
      <c r="D292" s="231"/>
      <c r="E292" s="299"/>
      <c r="F292" s="215" t="str">
        <f t="shared" si="8"/>
        <v>N/A</v>
      </c>
      <c r="G292" s="6"/>
      <c r="AA292" s="15" t="str">
        <f t="shared" si="9"/>
        <v/>
      </c>
      <c r="AB292" s="15"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5" customFormat="1" ht="29" x14ac:dyDescent="0.35">
      <c r="A293" s="7">
        <v>281</v>
      </c>
      <c r="B293" s="215" t="s">
        <v>1827</v>
      </c>
      <c r="C293" s="14" t="s">
        <v>7</v>
      </c>
      <c r="D293" s="231"/>
      <c r="E293" s="299"/>
      <c r="F293" s="215" t="str">
        <f t="shared" si="8"/>
        <v>N/A</v>
      </c>
      <c r="G293" s="6"/>
      <c r="AA293" s="15" t="str">
        <f t="shared" si="9"/>
        <v/>
      </c>
      <c r="AB293" s="15"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5" customFormat="1" ht="29" x14ac:dyDescent="0.35">
      <c r="A294" s="7">
        <v>282</v>
      </c>
      <c r="B294" s="215" t="s">
        <v>1828</v>
      </c>
      <c r="C294" s="14" t="s">
        <v>7</v>
      </c>
      <c r="D294" s="231"/>
      <c r="E294" s="299"/>
      <c r="F294" s="215" t="str">
        <f t="shared" si="8"/>
        <v>N/A</v>
      </c>
      <c r="G294" s="6"/>
      <c r="AA294" s="15" t="str">
        <f t="shared" si="9"/>
        <v/>
      </c>
      <c r="AB294" s="15"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5" customFormat="1" x14ac:dyDescent="0.35">
      <c r="A295" s="7">
        <v>283</v>
      </c>
      <c r="B295" s="215" t="s">
        <v>1829</v>
      </c>
      <c r="C295" s="14" t="s">
        <v>7</v>
      </c>
      <c r="D295" s="231"/>
      <c r="E295" s="299"/>
      <c r="F295" s="215" t="str">
        <f t="shared" si="8"/>
        <v>N/A</v>
      </c>
      <c r="G295" s="6"/>
      <c r="AA295" s="15" t="str">
        <f t="shared" si="9"/>
        <v/>
      </c>
      <c r="AB295" s="15"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5" customFormat="1" x14ac:dyDescent="0.35">
      <c r="A296" s="7">
        <v>284</v>
      </c>
      <c r="B296" s="215" t="s">
        <v>1830</v>
      </c>
      <c r="C296" s="14"/>
      <c r="D296" s="231"/>
      <c r="E296" s="299"/>
      <c r="F296" s="215" t="str">
        <f t="shared" si="8"/>
        <v>N/A</v>
      </c>
      <c r="G296" s="6"/>
      <c r="AA296" s="15" t="str">
        <f t="shared" si="9"/>
        <v/>
      </c>
      <c r="AB296" s="15"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5" customFormat="1" ht="29" x14ac:dyDescent="0.35">
      <c r="A297" s="7">
        <v>285</v>
      </c>
      <c r="B297" s="215" t="s">
        <v>1831</v>
      </c>
      <c r="C297" s="14" t="s">
        <v>222</v>
      </c>
      <c r="D297" s="231"/>
      <c r="E297" s="299"/>
      <c r="F297" s="215" t="str">
        <f t="shared" si="8"/>
        <v>N/A</v>
      </c>
      <c r="G297" s="6"/>
      <c r="AA297" s="15" t="str">
        <f t="shared" si="9"/>
        <v/>
      </c>
      <c r="AB297" s="15"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5" customFormat="1" ht="29" x14ac:dyDescent="0.35">
      <c r="A298" s="7">
        <v>286</v>
      </c>
      <c r="B298" s="306" t="s">
        <v>1832</v>
      </c>
      <c r="C298" s="14" t="s">
        <v>5</v>
      </c>
      <c r="D298" s="231"/>
      <c r="E298" s="299"/>
      <c r="F298" s="215" t="str">
        <f t="shared" si="8"/>
        <v>N/A</v>
      </c>
      <c r="G298" s="6"/>
      <c r="AA298" s="15" t="str">
        <f t="shared" si="9"/>
        <v/>
      </c>
      <c r="AB298" s="15"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5" customFormat="1" x14ac:dyDescent="0.35">
      <c r="A299" s="7">
        <v>287</v>
      </c>
      <c r="B299" s="306" t="s">
        <v>1833</v>
      </c>
      <c r="C299" s="14" t="s">
        <v>5</v>
      </c>
      <c r="D299" s="231"/>
      <c r="E299" s="299"/>
      <c r="F299" s="215" t="str">
        <f t="shared" si="8"/>
        <v>N/A</v>
      </c>
      <c r="G299" s="6"/>
      <c r="AA299" s="15" t="str">
        <f t="shared" si="9"/>
        <v/>
      </c>
      <c r="AB299" s="15"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5" customFormat="1" x14ac:dyDescent="0.35">
      <c r="A300" s="7">
        <v>288</v>
      </c>
      <c r="B300" s="306" t="s">
        <v>1834</v>
      </c>
      <c r="C300" s="14" t="s">
        <v>5</v>
      </c>
      <c r="D300" s="231"/>
      <c r="E300" s="299"/>
      <c r="F300" s="215" t="str">
        <f t="shared" si="8"/>
        <v>N/A</v>
      </c>
      <c r="G300" s="6"/>
      <c r="AA300" s="15" t="str">
        <f t="shared" si="9"/>
        <v/>
      </c>
      <c r="AB300" s="15"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row r="301" spans="1:28" s="15" customFormat="1" x14ac:dyDescent="0.35">
      <c r="A301" s="7">
        <v>289</v>
      </c>
      <c r="B301" s="306" t="s">
        <v>1835</v>
      </c>
      <c r="C301" s="14" t="s">
        <v>7</v>
      </c>
      <c r="D301" s="231"/>
      <c r="E301" s="299"/>
      <c r="F301" s="215" t="str">
        <f t="shared" si="8"/>
        <v>N/A</v>
      </c>
      <c r="G301" s="6"/>
      <c r="AA301" s="15" t="str">
        <f t="shared" si="9"/>
        <v/>
      </c>
      <c r="AB301" s="15" t="str">
        <f>IF(LEN($AA301)=0,"N",IF(LEN($AA301)&gt;1,"Error -- Availability entered in an incorrect format",IF($AA301='Control Panel'!$F$36,$AA301,IF($AA301='Control Panel'!$F$37,$AA301,IF($AA301='Control Panel'!$F$38,$AA301,IF($AA301='Control Panel'!$F$39,$AA301,IF($AA301='Control Panel'!$F$40,$AA301,IF($AA301='Control Panel'!$F$41,$AA301,"Error -- Availability entered in an incorrect format"))))))))</f>
        <v>N</v>
      </c>
    </row>
    <row r="302" spans="1:28" s="15" customFormat="1" x14ac:dyDescent="0.35">
      <c r="A302" s="7">
        <v>290</v>
      </c>
      <c r="B302" s="306" t="s">
        <v>1836</v>
      </c>
      <c r="C302" s="14" t="s">
        <v>5</v>
      </c>
      <c r="D302" s="231"/>
      <c r="E302" s="299"/>
      <c r="F302" s="215" t="str">
        <f t="shared" si="8"/>
        <v>N/A</v>
      </c>
      <c r="G302" s="6"/>
      <c r="AA302" s="15" t="str">
        <f t="shared" si="9"/>
        <v/>
      </c>
      <c r="AB302" s="15" t="str">
        <f>IF(LEN($AA302)=0,"N",IF(LEN($AA302)&gt;1,"Error -- Availability entered in an incorrect format",IF($AA302='Control Panel'!$F$36,$AA302,IF($AA302='Control Panel'!$F$37,$AA302,IF($AA302='Control Panel'!$F$38,$AA302,IF($AA302='Control Panel'!$F$39,$AA302,IF($AA302='Control Panel'!$F$40,$AA302,IF($AA302='Control Panel'!$F$41,$AA302,"Error -- Availability entered in an incorrect format"))))))))</f>
        <v>N</v>
      </c>
    </row>
    <row r="303" spans="1:28" s="15" customFormat="1" ht="15" customHeight="1" x14ac:dyDescent="0.35">
      <c r="A303" s="7">
        <v>291</v>
      </c>
      <c r="B303" s="306" t="s">
        <v>1837</v>
      </c>
      <c r="C303" s="14" t="s">
        <v>6</v>
      </c>
      <c r="D303" s="231"/>
      <c r="E303" s="299"/>
      <c r="F303" s="215" t="str">
        <f t="shared" si="8"/>
        <v>N/A</v>
      </c>
      <c r="G303" s="6"/>
      <c r="AA303" s="15" t="str">
        <f t="shared" si="9"/>
        <v/>
      </c>
      <c r="AB303" s="15" t="str">
        <f>IF(LEN($AA303)=0,"N",IF(LEN($AA303)&gt;1,"Error -- Availability entered in an incorrect format",IF($AA303='Control Panel'!$F$36,$AA303,IF($AA303='Control Panel'!$F$37,$AA303,IF($AA303='Control Panel'!$F$38,$AA303,IF($AA303='Control Panel'!$F$39,$AA303,IF($AA303='Control Panel'!$F$40,$AA303,IF($AA303='Control Panel'!$F$41,$AA303,"Error -- Availability entered in an incorrect format"))))))))</f>
        <v>N</v>
      </c>
    </row>
    <row r="304" spans="1:28" s="15" customFormat="1" x14ac:dyDescent="0.35">
      <c r="A304" s="7">
        <v>292</v>
      </c>
      <c r="B304" s="306" t="s">
        <v>1838</v>
      </c>
      <c r="C304" s="14" t="s">
        <v>5</v>
      </c>
      <c r="D304" s="231"/>
      <c r="E304" s="299"/>
      <c r="F304" s="215" t="str">
        <f t="shared" si="8"/>
        <v>N/A</v>
      </c>
      <c r="G304" s="6"/>
      <c r="AA304" s="15" t="str">
        <f t="shared" si="9"/>
        <v/>
      </c>
      <c r="AB304" s="15" t="str">
        <f>IF(LEN($AA304)=0,"N",IF(LEN($AA304)&gt;1,"Error -- Availability entered in an incorrect format",IF($AA304='Control Panel'!$F$36,$AA304,IF($AA304='Control Panel'!$F$37,$AA304,IF($AA304='Control Panel'!$F$38,$AA304,IF($AA304='Control Panel'!$F$39,$AA304,IF($AA304='Control Panel'!$F$40,$AA304,IF($AA304='Control Panel'!$F$41,$AA304,"Error -- Availability entered in an incorrect format"))))))))</f>
        <v>N</v>
      </c>
    </row>
    <row r="305" spans="1:28" s="15" customFormat="1" ht="29" x14ac:dyDescent="0.35">
      <c r="A305" s="7">
        <v>293</v>
      </c>
      <c r="B305" s="306" t="s">
        <v>1839</v>
      </c>
      <c r="C305" s="14" t="s">
        <v>5</v>
      </c>
      <c r="D305" s="231"/>
      <c r="E305" s="299"/>
      <c r="F305" s="215" t="str">
        <f t="shared" si="8"/>
        <v>N/A</v>
      </c>
      <c r="G305" s="6"/>
      <c r="AA305" s="15" t="str">
        <f t="shared" si="9"/>
        <v/>
      </c>
      <c r="AB305" s="15" t="str">
        <f>IF(LEN($AA305)=0,"N",IF(LEN($AA305)&gt;1,"Error -- Availability entered in an incorrect format",IF($AA305='Control Panel'!$F$36,$AA305,IF($AA305='Control Panel'!$F$37,$AA305,IF($AA305='Control Panel'!$F$38,$AA305,IF($AA305='Control Panel'!$F$39,$AA305,IF($AA305='Control Panel'!$F$40,$AA305,IF($AA305='Control Panel'!$F$41,$AA305,"Error -- Availability entered in an incorrect format"))))))))</f>
        <v>N</v>
      </c>
    </row>
    <row r="306" spans="1:28" s="15" customFormat="1" x14ac:dyDescent="0.35">
      <c r="A306" s="7">
        <v>294</v>
      </c>
      <c r="B306" s="306" t="s">
        <v>1840</v>
      </c>
      <c r="C306" s="14" t="s">
        <v>6</v>
      </c>
      <c r="D306" s="231"/>
      <c r="E306" s="299"/>
      <c r="F306" s="215" t="str">
        <f t="shared" si="8"/>
        <v>N/A</v>
      </c>
      <c r="G306" s="6"/>
      <c r="AA306" s="15" t="str">
        <f t="shared" si="9"/>
        <v/>
      </c>
      <c r="AB306" s="15" t="str">
        <f>IF(LEN($AA306)=0,"N",IF(LEN($AA306)&gt;1,"Error -- Availability entered in an incorrect format",IF($AA306='Control Panel'!$F$36,$AA306,IF($AA306='Control Panel'!$F$37,$AA306,IF($AA306='Control Panel'!$F$38,$AA306,IF($AA306='Control Panel'!$F$39,$AA306,IF($AA306='Control Panel'!$F$40,$AA306,IF($AA306='Control Panel'!$F$41,$AA306,"Error -- Availability entered in an incorrect format"))))))))</f>
        <v>N</v>
      </c>
    </row>
    <row r="307" spans="1:28" s="15" customFormat="1" ht="29" x14ac:dyDescent="0.35">
      <c r="A307" s="7">
        <v>295</v>
      </c>
      <c r="B307" s="215" t="s">
        <v>1841</v>
      </c>
      <c r="C307" s="14" t="s">
        <v>5</v>
      </c>
      <c r="D307" s="231"/>
      <c r="E307" s="299"/>
      <c r="F307" s="215" t="str">
        <f t="shared" si="8"/>
        <v>N/A</v>
      </c>
      <c r="G307" s="6"/>
      <c r="AA307" s="15" t="str">
        <f t="shared" si="9"/>
        <v/>
      </c>
      <c r="AB307" s="15" t="str">
        <f>IF(LEN($AA307)=0,"N",IF(LEN($AA307)&gt;1,"Error -- Availability entered in an incorrect format",IF($AA307='Control Panel'!$F$36,$AA307,IF($AA307='Control Panel'!$F$37,$AA307,IF($AA307='Control Panel'!$F$38,$AA307,IF($AA307='Control Panel'!$F$39,$AA307,IF($AA307='Control Panel'!$F$40,$AA307,IF($AA307='Control Panel'!$F$41,$AA307,"Error -- Availability entered in an incorrect format"))))))))</f>
        <v>N</v>
      </c>
    </row>
    <row r="308" spans="1:28" s="15" customFormat="1" x14ac:dyDescent="0.35">
      <c r="A308" s="7">
        <v>296</v>
      </c>
      <c r="B308" s="215" t="s">
        <v>1842</v>
      </c>
      <c r="C308" s="14"/>
      <c r="D308" s="231"/>
      <c r="E308" s="299"/>
      <c r="F308" s="215" t="str">
        <f t="shared" si="8"/>
        <v>N/A</v>
      </c>
      <c r="G308" s="6"/>
      <c r="AA308" s="15" t="str">
        <f t="shared" si="9"/>
        <v/>
      </c>
      <c r="AB308" s="15" t="str">
        <f>IF(LEN($AA308)=0,"N",IF(LEN($AA308)&gt;1,"Error -- Availability entered in an incorrect format",IF($AA308='Control Panel'!$F$36,$AA308,IF($AA308='Control Panel'!$F$37,$AA308,IF($AA308='Control Panel'!$F$38,$AA308,IF($AA308='Control Panel'!$F$39,$AA308,IF($AA308='Control Panel'!$F$40,$AA308,IF($AA308='Control Panel'!$F$41,$AA308,"Error -- Availability entered in an incorrect format"))))))))</f>
        <v>N</v>
      </c>
    </row>
    <row r="309" spans="1:28" s="15" customFormat="1" ht="29" x14ac:dyDescent="0.35">
      <c r="A309" s="7">
        <v>297</v>
      </c>
      <c r="B309" s="215" t="s">
        <v>1843</v>
      </c>
      <c r="C309" s="14" t="s">
        <v>222</v>
      </c>
      <c r="D309" s="231"/>
      <c r="E309" s="299"/>
      <c r="F309" s="215" t="str">
        <f t="shared" si="8"/>
        <v>N/A</v>
      </c>
      <c r="G309" s="6"/>
      <c r="AA309" s="15" t="str">
        <f t="shared" si="9"/>
        <v/>
      </c>
      <c r="AB309" s="15" t="str">
        <f>IF(LEN($AA309)=0,"N",IF(LEN($AA309)&gt;1,"Error -- Availability entered in an incorrect format",IF($AA309='Control Panel'!$F$36,$AA309,IF($AA309='Control Panel'!$F$37,$AA309,IF($AA309='Control Panel'!$F$38,$AA309,IF($AA309='Control Panel'!$F$39,$AA309,IF($AA309='Control Panel'!$F$40,$AA309,IF($AA309='Control Panel'!$F$41,$AA309,"Error -- Availability entered in an incorrect format"))))))))</f>
        <v>N</v>
      </c>
    </row>
    <row r="310" spans="1:28" s="15" customFormat="1" x14ac:dyDescent="0.35">
      <c r="A310" s="7">
        <v>298</v>
      </c>
      <c r="B310" s="306" t="s">
        <v>1844</v>
      </c>
      <c r="C310" s="14" t="s">
        <v>5</v>
      </c>
      <c r="D310" s="231"/>
      <c r="E310" s="299"/>
      <c r="F310" s="215" t="str">
        <f t="shared" si="8"/>
        <v>N/A</v>
      </c>
      <c r="G310" s="6"/>
      <c r="AA310" s="15" t="str">
        <f t="shared" si="9"/>
        <v/>
      </c>
      <c r="AB310" s="15" t="str">
        <f>IF(LEN($AA310)=0,"N",IF(LEN($AA310)&gt;1,"Error -- Availability entered in an incorrect format",IF($AA310='Control Panel'!$F$36,$AA310,IF($AA310='Control Panel'!$F$37,$AA310,IF($AA310='Control Panel'!$F$38,$AA310,IF($AA310='Control Panel'!$F$39,$AA310,IF($AA310='Control Panel'!$F$40,$AA310,IF($AA310='Control Panel'!$F$41,$AA310,"Error -- Availability entered in an incorrect format"))))))))</f>
        <v>N</v>
      </c>
    </row>
    <row r="311" spans="1:28" s="15" customFormat="1" ht="29" x14ac:dyDescent="0.35">
      <c r="A311" s="7">
        <v>299</v>
      </c>
      <c r="B311" s="306" t="s">
        <v>1845</v>
      </c>
      <c r="C311" s="14" t="s">
        <v>5</v>
      </c>
      <c r="D311" s="231"/>
      <c r="E311" s="299"/>
      <c r="F311" s="215" t="str">
        <f t="shared" si="8"/>
        <v>N/A</v>
      </c>
      <c r="G311" s="6"/>
      <c r="AA311" s="15" t="str">
        <f t="shared" si="9"/>
        <v/>
      </c>
      <c r="AB311" s="15" t="str">
        <f>IF(LEN($AA311)=0,"N",IF(LEN($AA311)&gt;1,"Error -- Availability entered in an incorrect format",IF($AA311='Control Panel'!$F$36,$AA311,IF($AA311='Control Panel'!$F$37,$AA311,IF($AA311='Control Panel'!$F$38,$AA311,IF($AA311='Control Panel'!$F$39,$AA311,IF($AA311='Control Panel'!$F$40,$AA311,IF($AA311='Control Panel'!$F$41,$AA311,"Error -- Availability entered in an incorrect format"))))))))</f>
        <v>N</v>
      </c>
    </row>
    <row r="312" spans="1:28" s="15" customFormat="1" x14ac:dyDescent="0.35">
      <c r="A312" s="7">
        <v>300</v>
      </c>
      <c r="B312" s="306" t="s">
        <v>1846</v>
      </c>
      <c r="C312" s="14" t="s">
        <v>5</v>
      </c>
      <c r="D312" s="231"/>
      <c r="E312" s="299"/>
      <c r="F312" s="215" t="str">
        <f t="shared" si="8"/>
        <v>N/A</v>
      </c>
      <c r="G312" s="6"/>
      <c r="AA312" s="15" t="str">
        <f t="shared" si="9"/>
        <v/>
      </c>
      <c r="AB312" s="15" t="str">
        <f>IF(LEN($AA312)=0,"N",IF(LEN($AA312)&gt;1,"Error -- Availability entered in an incorrect format",IF($AA312='Control Panel'!$F$36,$AA312,IF($AA312='Control Panel'!$F$37,$AA312,IF($AA312='Control Panel'!$F$38,$AA312,IF($AA312='Control Panel'!$F$39,$AA312,IF($AA312='Control Panel'!$F$40,$AA312,IF($AA312='Control Panel'!$F$41,$AA312,"Error -- Availability entered in an incorrect format"))))))))</f>
        <v>N</v>
      </c>
    </row>
    <row r="313" spans="1:28" s="15" customFormat="1" ht="29" x14ac:dyDescent="0.35">
      <c r="A313" s="7">
        <v>301</v>
      </c>
      <c r="B313" s="306" t="s">
        <v>1847</v>
      </c>
      <c r="C313" s="14" t="s">
        <v>5</v>
      </c>
      <c r="D313" s="231"/>
      <c r="E313" s="299"/>
      <c r="F313" s="215" t="str">
        <f t="shared" si="8"/>
        <v>N/A</v>
      </c>
      <c r="G313" s="6"/>
      <c r="AA313" s="15" t="str">
        <f t="shared" si="9"/>
        <v/>
      </c>
      <c r="AB313" s="15" t="str">
        <f>IF(LEN($AA313)=0,"N",IF(LEN($AA313)&gt;1,"Error -- Availability entered in an incorrect format",IF($AA313='Control Panel'!$F$36,$AA313,IF($AA313='Control Panel'!$F$37,$AA313,IF($AA313='Control Panel'!$F$38,$AA313,IF($AA313='Control Panel'!$F$39,$AA313,IF($AA313='Control Panel'!$F$40,$AA313,IF($AA313='Control Panel'!$F$41,$AA313,"Error -- Availability entered in an incorrect format"))))))))</f>
        <v>N</v>
      </c>
    </row>
    <row r="314" spans="1:28" s="15" customFormat="1" ht="29" x14ac:dyDescent="0.35">
      <c r="A314" s="7">
        <v>302</v>
      </c>
      <c r="B314" s="306" t="s">
        <v>1848</v>
      </c>
      <c r="C314" s="14" t="s">
        <v>5</v>
      </c>
      <c r="D314" s="231"/>
      <c r="E314" s="299"/>
      <c r="F314" s="215" t="str">
        <f t="shared" si="8"/>
        <v>N/A</v>
      </c>
      <c r="G314" s="6"/>
      <c r="AA314" s="15" t="str">
        <f t="shared" si="9"/>
        <v/>
      </c>
      <c r="AB314" s="15" t="str">
        <f>IF(LEN($AA314)=0,"N",IF(LEN($AA314)&gt;1,"Error -- Availability entered in an incorrect format",IF($AA314='Control Panel'!$F$36,$AA314,IF($AA314='Control Panel'!$F$37,$AA314,IF($AA314='Control Panel'!$F$38,$AA314,IF($AA314='Control Panel'!$F$39,$AA314,IF($AA314='Control Panel'!$F$40,$AA314,IF($AA314='Control Panel'!$F$41,$AA314,"Error -- Availability entered in an incorrect format"))))))))</f>
        <v>N</v>
      </c>
    </row>
    <row r="315" spans="1:28" s="15" customFormat="1" ht="29" x14ac:dyDescent="0.35">
      <c r="A315" s="7">
        <v>303</v>
      </c>
      <c r="B315" s="306" t="s">
        <v>1849</v>
      </c>
      <c r="C315" s="292" t="s">
        <v>5</v>
      </c>
      <c r="D315" s="231"/>
      <c r="E315" s="299"/>
      <c r="F315" s="215" t="str">
        <f t="shared" si="8"/>
        <v>N/A</v>
      </c>
      <c r="G315" s="6"/>
      <c r="AA315" s="15" t="str">
        <f t="shared" si="9"/>
        <v/>
      </c>
      <c r="AB315" s="15" t="str">
        <f>IF(LEN($AA315)=0,"N",IF(LEN($AA315)&gt;1,"Error -- Availability entered in an incorrect format",IF($AA315='Control Panel'!$F$36,$AA315,IF($AA315='Control Panel'!$F$37,$AA315,IF($AA315='Control Panel'!$F$38,$AA315,IF($AA315='Control Panel'!$F$39,$AA315,IF($AA315='Control Panel'!$F$40,$AA315,IF($AA315='Control Panel'!$F$41,$AA315,"Error -- Availability entered in an incorrect format"))))))))</f>
        <v>N</v>
      </c>
    </row>
    <row r="316" spans="1:28" s="15" customFormat="1" x14ac:dyDescent="0.35">
      <c r="A316" s="7">
        <v>304</v>
      </c>
      <c r="B316" s="306" t="s">
        <v>1850</v>
      </c>
      <c r="C316" s="292" t="s">
        <v>5</v>
      </c>
      <c r="D316" s="231"/>
      <c r="E316" s="299"/>
      <c r="F316" s="215" t="str">
        <f t="shared" si="8"/>
        <v>N/A</v>
      </c>
      <c r="G316" s="6"/>
      <c r="AA316" s="15" t="str">
        <f t="shared" si="9"/>
        <v/>
      </c>
      <c r="AB316" s="15" t="str">
        <f>IF(LEN($AA316)=0,"N",IF(LEN($AA316)&gt;1,"Error -- Availability entered in an incorrect format",IF($AA316='Control Panel'!$F$36,$AA316,IF($AA316='Control Panel'!$F$37,$AA316,IF($AA316='Control Panel'!$F$38,$AA316,IF($AA316='Control Panel'!$F$39,$AA316,IF($AA316='Control Panel'!$F$40,$AA316,IF($AA316='Control Panel'!$F$41,$AA316,"Error -- Availability entered in an incorrect format"))))))))</f>
        <v>N</v>
      </c>
    </row>
    <row r="317" spans="1:28" s="15" customFormat="1" ht="29" x14ac:dyDescent="0.35">
      <c r="A317" s="7">
        <v>305</v>
      </c>
      <c r="B317" s="306" t="s">
        <v>1851</v>
      </c>
      <c r="C317" s="14" t="s">
        <v>7</v>
      </c>
      <c r="D317" s="231"/>
      <c r="E317" s="299"/>
      <c r="F317" s="215" t="str">
        <f t="shared" si="8"/>
        <v>N/A</v>
      </c>
      <c r="G317" s="6"/>
      <c r="AA317" s="15" t="str">
        <f t="shared" si="9"/>
        <v/>
      </c>
      <c r="AB317" s="15" t="str">
        <f>IF(LEN($AA317)=0,"N",IF(LEN($AA317)&gt;1,"Error -- Availability entered in an incorrect format",IF($AA317='Control Panel'!$F$36,$AA317,IF($AA317='Control Panel'!$F$37,$AA317,IF($AA317='Control Panel'!$F$38,$AA317,IF($AA317='Control Panel'!$F$39,$AA317,IF($AA317='Control Panel'!$F$40,$AA317,IF($AA317='Control Panel'!$F$41,$AA317,"Error -- Availability entered in an incorrect format"))))))))</f>
        <v>N</v>
      </c>
    </row>
    <row r="318" spans="1:28" s="15" customFormat="1" ht="29" x14ac:dyDescent="0.35">
      <c r="A318" s="7">
        <v>306</v>
      </c>
      <c r="B318" s="306" t="s">
        <v>1852</v>
      </c>
      <c r="C318" s="14" t="s">
        <v>7</v>
      </c>
      <c r="D318" s="231"/>
      <c r="E318" s="299"/>
      <c r="F318" s="215" t="str">
        <f t="shared" si="8"/>
        <v>N/A</v>
      </c>
      <c r="G318" s="6"/>
      <c r="AA318" s="15" t="str">
        <f t="shared" si="9"/>
        <v/>
      </c>
      <c r="AB318" s="15" t="str">
        <f>IF(LEN($AA318)=0,"N",IF(LEN($AA318)&gt;1,"Error -- Availability entered in an incorrect format",IF($AA318='Control Panel'!$F$36,$AA318,IF($AA318='Control Panel'!$F$37,$AA318,IF($AA318='Control Panel'!$F$38,$AA318,IF($AA318='Control Panel'!$F$39,$AA318,IF($AA318='Control Panel'!$F$40,$AA318,IF($AA318='Control Panel'!$F$41,$AA318,"Error -- Availability entered in an incorrect format"))))))))</f>
        <v>N</v>
      </c>
    </row>
    <row r="319" spans="1:28" s="15" customFormat="1" ht="29" x14ac:dyDescent="0.35">
      <c r="A319" s="7">
        <v>307</v>
      </c>
      <c r="B319" s="306" t="s">
        <v>1853</v>
      </c>
      <c r="C319" s="14" t="s">
        <v>5</v>
      </c>
      <c r="D319" s="231"/>
      <c r="E319" s="299"/>
      <c r="F319" s="215" t="str">
        <f t="shared" si="8"/>
        <v>N/A</v>
      </c>
      <c r="G319" s="6"/>
      <c r="AA319" s="15" t="str">
        <f t="shared" si="9"/>
        <v/>
      </c>
      <c r="AB319" s="15" t="str">
        <f>IF(LEN($AA319)=0,"N",IF(LEN($AA319)&gt;1,"Error -- Availability entered in an incorrect format",IF($AA319='Control Panel'!$F$36,$AA319,IF($AA319='Control Panel'!$F$37,$AA319,IF($AA319='Control Panel'!$F$38,$AA319,IF($AA319='Control Panel'!$F$39,$AA319,IF($AA319='Control Panel'!$F$40,$AA319,IF($AA319='Control Panel'!$F$41,$AA319,"Error -- Availability entered in an incorrect format"))))))))</f>
        <v>N</v>
      </c>
    </row>
    <row r="320" spans="1:28" s="15" customFormat="1" ht="29" x14ac:dyDescent="0.35">
      <c r="A320" s="7">
        <v>308</v>
      </c>
      <c r="B320" s="306" t="s">
        <v>1854</v>
      </c>
      <c r="C320" s="14" t="s">
        <v>7</v>
      </c>
      <c r="D320" s="231"/>
      <c r="E320" s="299"/>
      <c r="F320" s="215" t="str">
        <f t="shared" si="8"/>
        <v>N/A</v>
      </c>
      <c r="G320" s="6"/>
      <c r="AA320" s="15" t="str">
        <f t="shared" si="9"/>
        <v/>
      </c>
      <c r="AB320" s="15" t="str">
        <f>IF(LEN($AA320)=0,"N",IF(LEN($AA320)&gt;1,"Error -- Availability entered in an incorrect format",IF($AA320='Control Panel'!$F$36,$AA320,IF($AA320='Control Panel'!$F$37,$AA320,IF($AA320='Control Panel'!$F$38,$AA320,IF($AA320='Control Panel'!$F$39,$AA320,IF($AA320='Control Panel'!$F$40,$AA320,IF($AA320='Control Panel'!$F$41,$AA320,"Error -- Availability entered in an incorrect format"))))))))</f>
        <v>N</v>
      </c>
    </row>
    <row r="321" spans="1:28" s="15" customFormat="1" ht="43.5" x14ac:dyDescent="0.35">
      <c r="A321" s="7">
        <v>309</v>
      </c>
      <c r="B321" s="306" t="s">
        <v>1855</v>
      </c>
      <c r="C321" s="14" t="s">
        <v>7</v>
      </c>
      <c r="D321" s="231"/>
      <c r="E321" s="299"/>
      <c r="F321" s="215" t="str">
        <f t="shared" si="8"/>
        <v>N/A</v>
      </c>
      <c r="G321" s="6"/>
      <c r="AA321" s="15" t="str">
        <f t="shared" si="9"/>
        <v/>
      </c>
      <c r="AB321" s="15" t="str">
        <f>IF(LEN($AA321)=0,"N",IF(LEN($AA321)&gt;1,"Error -- Availability entered in an incorrect format",IF($AA321='Control Panel'!$F$36,$AA321,IF($AA321='Control Panel'!$F$37,$AA321,IF($AA321='Control Panel'!$F$38,$AA321,IF($AA321='Control Panel'!$F$39,$AA321,IF($AA321='Control Panel'!$F$40,$AA321,IF($AA321='Control Panel'!$F$41,$AA321,"Error -- Availability entered in an incorrect format"))))))))</f>
        <v>N</v>
      </c>
    </row>
    <row r="322" spans="1:28" s="15" customFormat="1" ht="29" x14ac:dyDescent="0.35">
      <c r="A322" s="7">
        <v>310</v>
      </c>
      <c r="B322" s="306" t="s">
        <v>1856</v>
      </c>
      <c r="C322" s="14" t="s">
        <v>6</v>
      </c>
      <c r="D322" s="231"/>
      <c r="E322" s="299"/>
      <c r="F322" s="215" t="str">
        <f t="shared" si="8"/>
        <v>N/A</v>
      </c>
      <c r="G322" s="6"/>
      <c r="AA322" s="15" t="str">
        <f t="shared" si="9"/>
        <v/>
      </c>
      <c r="AB322" s="15" t="str">
        <f>IF(LEN($AA322)=0,"N",IF(LEN($AA322)&gt;1,"Error -- Availability entered in an incorrect format",IF($AA322='Control Panel'!$F$36,$AA322,IF($AA322='Control Panel'!$F$37,$AA322,IF($AA322='Control Panel'!$F$38,$AA322,IF($AA322='Control Panel'!$F$39,$AA322,IF($AA322='Control Panel'!$F$40,$AA322,IF($AA322='Control Panel'!$F$41,$AA322,"Error -- Availability entered in an incorrect format"))))))))</f>
        <v>N</v>
      </c>
    </row>
    <row r="323" spans="1:28" s="15" customFormat="1" ht="29" x14ac:dyDescent="0.35">
      <c r="A323" s="7">
        <v>311</v>
      </c>
      <c r="B323" s="306" t="s">
        <v>1857</v>
      </c>
      <c r="C323" s="14" t="s">
        <v>5</v>
      </c>
      <c r="D323" s="231"/>
      <c r="E323" s="299"/>
      <c r="F323" s="215" t="str">
        <f t="shared" si="8"/>
        <v>N/A</v>
      </c>
      <c r="G323" s="6"/>
      <c r="AA323" s="15" t="str">
        <f t="shared" si="9"/>
        <v/>
      </c>
      <c r="AB323" s="15" t="str">
        <f>IF(LEN($AA323)=0,"N",IF(LEN($AA323)&gt;1,"Error -- Availability entered in an incorrect format",IF($AA323='Control Panel'!$F$36,$AA323,IF($AA323='Control Panel'!$F$37,$AA323,IF($AA323='Control Panel'!$F$38,$AA323,IF($AA323='Control Panel'!$F$39,$AA323,IF($AA323='Control Panel'!$F$40,$AA323,IF($AA323='Control Panel'!$F$41,$AA323,"Error -- Availability entered in an incorrect format"))))))))</f>
        <v>N</v>
      </c>
    </row>
    <row r="324" spans="1:28" s="15" customFormat="1" ht="43.5" x14ac:dyDescent="0.35">
      <c r="A324" s="7">
        <v>312</v>
      </c>
      <c r="B324" s="306" t="s">
        <v>1858</v>
      </c>
      <c r="C324" s="14" t="s">
        <v>5</v>
      </c>
      <c r="D324" s="231"/>
      <c r="E324" s="299"/>
      <c r="F324" s="215" t="str">
        <f t="shared" si="8"/>
        <v>N/A</v>
      </c>
      <c r="G324" s="6"/>
      <c r="AA324" s="15" t="str">
        <f t="shared" si="9"/>
        <v/>
      </c>
      <c r="AB324" s="15" t="str">
        <f>IF(LEN($AA324)=0,"N",IF(LEN($AA324)&gt;1,"Error -- Availability entered in an incorrect format",IF($AA324='Control Panel'!$F$36,$AA324,IF($AA324='Control Panel'!$F$37,$AA324,IF($AA324='Control Panel'!$F$38,$AA324,IF($AA324='Control Panel'!$F$39,$AA324,IF($AA324='Control Panel'!$F$40,$AA324,IF($AA324='Control Panel'!$F$41,$AA324,"Error -- Availability entered in an incorrect format"))))))))</f>
        <v>N</v>
      </c>
    </row>
    <row r="325" spans="1:28" s="15" customFormat="1" ht="43.5" x14ac:dyDescent="0.35">
      <c r="A325" s="7">
        <v>313</v>
      </c>
      <c r="B325" s="306" t="s">
        <v>1859</v>
      </c>
      <c r="C325" s="14" t="s">
        <v>6</v>
      </c>
      <c r="D325" s="231"/>
      <c r="E325" s="299"/>
      <c r="F325" s="215" t="str">
        <f t="shared" si="8"/>
        <v>N/A</v>
      </c>
      <c r="G325" s="6"/>
      <c r="AA325" s="15" t="str">
        <f t="shared" si="9"/>
        <v/>
      </c>
      <c r="AB325" s="15" t="str">
        <f>IF(LEN($AA325)=0,"N",IF(LEN($AA325)&gt;1,"Error -- Availability entered in an incorrect format",IF($AA325='Control Panel'!$F$36,$AA325,IF($AA325='Control Panel'!$F$37,$AA325,IF($AA325='Control Panel'!$F$38,$AA325,IF($AA325='Control Panel'!$F$39,$AA325,IF($AA325='Control Panel'!$F$40,$AA325,IF($AA325='Control Panel'!$F$41,$AA325,"Error -- Availability entered in an incorrect format"))))))))</f>
        <v>N</v>
      </c>
    </row>
    <row r="326" spans="1:28" s="15" customFormat="1" ht="43.5" x14ac:dyDescent="0.35">
      <c r="A326" s="7">
        <v>314</v>
      </c>
      <c r="B326" s="306" t="s">
        <v>1860</v>
      </c>
      <c r="C326" s="14" t="s">
        <v>5</v>
      </c>
      <c r="D326" s="231"/>
      <c r="E326" s="299"/>
      <c r="F326" s="215" t="str">
        <f t="shared" si="8"/>
        <v>N/A</v>
      </c>
      <c r="G326" s="6"/>
      <c r="AA326" s="15" t="str">
        <f t="shared" si="9"/>
        <v/>
      </c>
      <c r="AB326" s="15" t="str">
        <f>IF(LEN($AA326)=0,"N",IF(LEN($AA326)&gt;1,"Error -- Availability entered in an incorrect format",IF($AA326='Control Panel'!$F$36,$AA326,IF($AA326='Control Panel'!$F$37,$AA326,IF($AA326='Control Panel'!$F$38,$AA326,IF($AA326='Control Panel'!$F$39,$AA326,IF($AA326='Control Panel'!$F$40,$AA326,IF($AA326='Control Panel'!$F$41,$AA326,"Error -- Availability entered in an incorrect format"))))))))</f>
        <v>N</v>
      </c>
    </row>
    <row r="327" spans="1:28" s="15" customFormat="1" ht="29" x14ac:dyDescent="0.35">
      <c r="A327" s="7">
        <v>315</v>
      </c>
      <c r="B327" s="306" t="s">
        <v>1861</v>
      </c>
      <c r="C327" s="14" t="s">
        <v>5</v>
      </c>
      <c r="D327" s="231"/>
      <c r="E327" s="299"/>
      <c r="F327" s="215" t="str">
        <f t="shared" si="8"/>
        <v>N/A</v>
      </c>
      <c r="G327" s="6"/>
      <c r="AA327" s="15" t="str">
        <f t="shared" si="9"/>
        <v/>
      </c>
      <c r="AB327" s="15" t="str">
        <f>IF(LEN($AA327)=0,"N",IF(LEN($AA327)&gt;1,"Error -- Availability entered in an incorrect format",IF($AA327='Control Panel'!$F$36,$AA327,IF($AA327='Control Panel'!$F$37,$AA327,IF($AA327='Control Panel'!$F$38,$AA327,IF($AA327='Control Panel'!$F$39,$AA327,IF($AA327='Control Panel'!$F$40,$AA327,IF($AA327='Control Panel'!$F$41,$AA327,"Error -- Availability entered in an incorrect format"))))))))</f>
        <v>N</v>
      </c>
    </row>
    <row r="328" spans="1:28" s="15" customFormat="1" x14ac:dyDescent="0.35">
      <c r="A328" s="7">
        <v>316</v>
      </c>
      <c r="B328" s="306" t="s">
        <v>1862</v>
      </c>
      <c r="C328" s="14" t="s">
        <v>6</v>
      </c>
      <c r="D328" s="231"/>
      <c r="E328" s="299"/>
      <c r="F328" s="215" t="str">
        <f t="shared" si="8"/>
        <v>N/A</v>
      </c>
      <c r="G328" s="6"/>
      <c r="AA328" s="15" t="str">
        <f t="shared" si="9"/>
        <v/>
      </c>
      <c r="AB328" s="15" t="str">
        <f>IF(LEN($AA328)=0,"N",IF(LEN($AA328)&gt;1,"Error -- Availability entered in an incorrect format",IF($AA328='Control Panel'!$F$36,$AA328,IF($AA328='Control Panel'!$F$37,$AA328,IF($AA328='Control Panel'!$F$38,$AA328,IF($AA328='Control Panel'!$F$39,$AA328,IF($AA328='Control Panel'!$F$40,$AA328,IF($AA328='Control Panel'!$F$41,$AA328,"Error -- Availability entered in an incorrect format"))))))))</f>
        <v>N</v>
      </c>
    </row>
    <row r="329" spans="1:28" s="15" customFormat="1" ht="43.5" x14ac:dyDescent="0.35">
      <c r="A329" s="7">
        <v>317</v>
      </c>
      <c r="B329" s="306" t="s">
        <v>1863</v>
      </c>
      <c r="C329" s="14" t="s">
        <v>5</v>
      </c>
      <c r="D329" s="231"/>
      <c r="E329" s="299"/>
      <c r="F329" s="215" t="str">
        <f t="shared" si="8"/>
        <v>N/A</v>
      </c>
      <c r="G329" s="6"/>
      <c r="AA329" s="15" t="str">
        <f t="shared" si="9"/>
        <v/>
      </c>
      <c r="AB329" s="15" t="str">
        <f>IF(LEN($AA329)=0,"N",IF(LEN($AA329)&gt;1,"Error -- Availability entered in an incorrect format",IF($AA329='Control Panel'!$F$36,$AA329,IF($AA329='Control Panel'!$F$37,$AA329,IF($AA329='Control Panel'!$F$38,$AA329,IF($AA329='Control Panel'!$F$39,$AA329,IF($AA329='Control Panel'!$F$40,$AA329,IF($AA329='Control Panel'!$F$41,$AA329,"Error -- Availability entered in an incorrect format"))))))))</f>
        <v>N</v>
      </c>
    </row>
    <row r="330" spans="1:28" s="15" customFormat="1" x14ac:dyDescent="0.35">
      <c r="A330" s="7">
        <v>318</v>
      </c>
      <c r="B330" s="306" t="s">
        <v>1864</v>
      </c>
      <c r="C330" s="14" t="s">
        <v>5</v>
      </c>
      <c r="D330" s="231"/>
      <c r="E330" s="299"/>
      <c r="F330" s="215" t="str">
        <f t="shared" si="8"/>
        <v>N/A</v>
      </c>
      <c r="G330" s="6"/>
      <c r="AA330" s="15" t="str">
        <f t="shared" si="9"/>
        <v/>
      </c>
      <c r="AB330" s="15" t="str">
        <f>IF(LEN($AA330)=0,"N",IF(LEN($AA330)&gt;1,"Error -- Availability entered in an incorrect format",IF($AA330='Control Panel'!$F$36,$AA330,IF($AA330='Control Panel'!$F$37,$AA330,IF($AA330='Control Panel'!$F$38,$AA330,IF($AA330='Control Panel'!$F$39,$AA330,IF($AA330='Control Panel'!$F$40,$AA330,IF($AA330='Control Panel'!$F$41,$AA330,"Error -- Availability entered in an incorrect format"))))))))</f>
        <v>N</v>
      </c>
    </row>
    <row r="331" spans="1:28" s="15" customFormat="1" ht="29" x14ac:dyDescent="0.35">
      <c r="A331" s="7">
        <v>319</v>
      </c>
      <c r="B331" s="306" t="s">
        <v>1865</v>
      </c>
      <c r="C331" s="14" t="s">
        <v>7</v>
      </c>
      <c r="D331" s="231"/>
      <c r="E331" s="299"/>
      <c r="F331" s="215" t="str">
        <f t="shared" si="8"/>
        <v>N/A</v>
      </c>
      <c r="G331" s="6"/>
      <c r="AA331" s="15" t="str">
        <f t="shared" si="9"/>
        <v/>
      </c>
      <c r="AB331" s="15" t="str">
        <f>IF(LEN($AA331)=0,"N",IF(LEN($AA331)&gt;1,"Error -- Availability entered in an incorrect format",IF($AA331='Control Panel'!$F$36,$AA331,IF($AA331='Control Panel'!$F$37,$AA331,IF($AA331='Control Panel'!$F$38,$AA331,IF($AA331='Control Panel'!$F$39,$AA331,IF($AA331='Control Panel'!$F$40,$AA331,IF($AA331='Control Panel'!$F$41,$AA331,"Error -- Availability entered in an incorrect format"))))))))</f>
        <v>N</v>
      </c>
    </row>
    <row r="332" spans="1:28" s="15" customFormat="1" ht="29" x14ac:dyDescent="0.35">
      <c r="A332" s="7">
        <v>320</v>
      </c>
      <c r="B332" s="306" t="s">
        <v>1866</v>
      </c>
      <c r="C332" s="14" t="s">
        <v>7</v>
      </c>
      <c r="D332" s="231"/>
      <c r="E332" s="299"/>
      <c r="F332" s="215" t="str">
        <f t="shared" si="8"/>
        <v>N/A</v>
      </c>
      <c r="G332" s="6"/>
      <c r="AA332" s="15" t="str">
        <f t="shared" si="9"/>
        <v/>
      </c>
      <c r="AB332" s="15" t="str">
        <f>IF(LEN($AA332)=0,"N",IF(LEN($AA332)&gt;1,"Error -- Availability entered in an incorrect format",IF($AA332='Control Panel'!$F$36,$AA332,IF($AA332='Control Panel'!$F$37,$AA332,IF($AA332='Control Panel'!$F$38,$AA332,IF($AA332='Control Panel'!$F$39,$AA332,IF($AA332='Control Panel'!$F$40,$AA332,IF($AA332='Control Panel'!$F$41,$AA332,"Error -- Availability entered in an incorrect format"))))))))</f>
        <v>N</v>
      </c>
    </row>
    <row r="333" spans="1:28" s="15" customFormat="1" ht="29" x14ac:dyDescent="0.35">
      <c r="A333" s="7">
        <v>321</v>
      </c>
      <c r="B333" s="306" t="s">
        <v>1867</v>
      </c>
      <c r="C333" s="14" t="s">
        <v>6</v>
      </c>
      <c r="D333" s="231"/>
      <c r="E333" s="299"/>
      <c r="F333" s="215" t="str">
        <f t="shared" si="8"/>
        <v>N/A</v>
      </c>
      <c r="G333" s="6"/>
      <c r="AA333" s="15" t="str">
        <f t="shared" si="9"/>
        <v/>
      </c>
      <c r="AB333" s="15" t="str">
        <f>IF(LEN($AA333)=0,"N",IF(LEN($AA333)&gt;1,"Error -- Availability entered in an incorrect format",IF($AA333='Control Panel'!$F$36,$AA333,IF($AA333='Control Panel'!$F$37,$AA333,IF($AA333='Control Panel'!$F$38,$AA333,IF($AA333='Control Panel'!$F$39,$AA333,IF($AA333='Control Panel'!$F$40,$AA333,IF($AA333='Control Panel'!$F$41,$AA333,"Error -- Availability entered in an incorrect format"))))))))</f>
        <v>N</v>
      </c>
    </row>
    <row r="334" spans="1:28" s="15" customFormat="1" ht="29" x14ac:dyDescent="0.35">
      <c r="A334" s="7">
        <v>322</v>
      </c>
      <c r="B334" s="306" t="s">
        <v>1868</v>
      </c>
      <c r="C334" s="14" t="s">
        <v>6</v>
      </c>
      <c r="D334" s="231"/>
      <c r="E334" s="299"/>
      <c r="F334" s="215" t="str">
        <f t="shared" ref="F334:F397" si="10">IF($D$10=$A$9,"N/A",$D$10)</f>
        <v>N/A</v>
      </c>
      <c r="G334" s="6"/>
      <c r="AA334" s="15" t="str">
        <f t="shared" ref="AA334:AA397" si="11">TRIM($D334)</f>
        <v/>
      </c>
      <c r="AB334" s="15" t="str">
        <f>IF(LEN($AA334)=0,"N",IF(LEN($AA334)&gt;1,"Error -- Availability entered in an incorrect format",IF($AA334='Control Panel'!$F$36,$AA334,IF($AA334='Control Panel'!$F$37,$AA334,IF($AA334='Control Panel'!$F$38,$AA334,IF($AA334='Control Panel'!$F$39,$AA334,IF($AA334='Control Panel'!$F$40,$AA334,IF($AA334='Control Panel'!$F$41,$AA334,"Error -- Availability entered in an incorrect format"))))))))</f>
        <v>N</v>
      </c>
    </row>
    <row r="335" spans="1:28" s="15" customFormat="1" x14ac:dyDescent="0.35">
      <c r="A335" s="7">
        <v>323</v>
      </c>
      <c r="B335" s="306" t="s">
        <v>1869</v>
      </c>
      <c r="C335" s="14" t="s">
        <v>5</v>
      </c>
      <c r="D335" s="231"/>
      <c r="E335" s="299"/>
      <c r="F335" s="215" t="str">
        <f t="shared" si="10"/>
        <v>N/A</v>
      </c>
      <c r="G335" s="6"/>
      <c r="AA335" s="15" t="str">
        <f t="shared" si="11"/>
        <v/>
      </c>
      <c r="AB335" s="15" t="str">
        <f>IF(LEN($AA335)=0,"N",IF(LEN($AA335)&gt;1,"Error -- Availability entered in an incorrect format",IF($AA335='Control Panel'!$F$36,$AA335,IF($AA335='Control Panel'!$F$37,$AA335,IF($AA335='Control Panel'!$F$38,$AA335,IF($AA335='Control Panel'!$F$39,$AA335,IF($AA335='Control Panel'!$F$40,$AA335,IF($AA335='Control Panel'!$F$41,$AA335,"Error -- Availability entered in an incorrect format"))))))))</f>
        <v>N</v>
      </c>
    </row>
    <row r="336" spans="1:28" s="15" customFormat="1" ht="29" x14ac:dyDescent="0.35">
      <c r="A336" s="7">
        <v>324</v>
      </c>
      <c r="B336" s="306" t="s">
        <v>1870</v>
      </c>
      <c r="C336" s="14" t="s">
        <v>7</v>
      </c>
      <c r="D336" s="231"/>
      <c r="E336" s="299"/>
      <c r="F336" s="215" t="str">
        <f t="shared" si="10"/>
        <v>N/A</v>
      </c>
      <c r="G336" s="6"/>
      <c r="AA336" s="15" t="str">
        <f t="shared" si="11"/>
        <v/>
      </c>
      <c r="AB336" s="15" t="str">
        <f>IF(LEN($AA336)=0,"N",IF(LEN($AA336)&gt;1,"Error -- Availability entered in an incorrect format",IF($AA336='Control Panel'!$F$36,$AA336,IF($AA336='Control Panel'!$F$37,$AA336,IF($AA336='Control Panel'!$F$38,$AA336,IF($AA336='Control Panel'!$F$39,$AA336,IF($AA336='Control Panel'!$F$40,$AA336,IF($AA336='Control Panel'!$F$41,$AA336,"Error -- Availability entered in an incorrect format"))))))))</f>
        <v>N</v>
      </c>
    </row>
    <row r="337" spans="1:28" s="15" customFormat="1" x14ac:dyDescent="0.35">
      <c r="A337" s="7">
        <v>325</v>
      </c>
      <c r="B337" s="306" t="s">
        <v>1871</v>
      </c>
      <c r="C337" s="14" t="s">
        <v>5</v>
      </c>
      <c r="D337" s="231"/>
      <c r="E337" s="299"/>
      <c r="F337" s="215" t="str">
        <f t="shared" si="10"/>
        <v>N/A</v>
      </c>
      <c r="G337" s="6"/>
      <c r="AA337" s="15" t="str">
        <f t="shared" si="11"/>
        <v/>
      </c>
      <c r="AB337" s="15" t="str">
        <f>IF(LEN($AA337)=0,"N",IF(LEN($AA337)&gt;1,"Error -- Availability entered in an incorrect format",IF($AA337='Control Panel'!$F$36,$AA337,IF($AA337='Control Panel'!$F$37,$AA337,IF($AA337='Control Panel'!$F$38,$AA337,IF($AA337='Control Panel'!$F$39,$AA337,IF($AA337='Control Panel'!$F$40,$AA337,IF($AA337='Control Panel'!$F$41,$AA337,"Error -- Availability entered in an incorrect format"))))))))</f>
        <v>N</v>
      </c>
    </row>
    <row r="338" spans="1:28" s="15" customFormat="1" ht="29" x14ac:dyDescent="0.35">
      <c r="A338" s="7">
        <v>326</v>
      </c>
      <c r="B338" s="306" t="s">
        <v>1872</v>
      </c>
      <c r="C338" s="14" t="s">
        <v>5</v>
      </c>
      <c r="D338" s="231"/>
      <c r="E338" s="299"/>
      <c r="F338" s="215" t="str">
        <f t="shared" si="10"/>
        <v>N/A</v>
      </c>
      <c r="G338" s="6"/>
      <c r="AA338" s="15" t="str">
        <f t="shared" si="11"/>
        <v/>
      </c>
      <c r="AB338" s="15" t="str">
        <f>IF(LEN($AA338)=0,"N",IF(LEN($AA338)&gt;1,"Error -- Availability entered in an incorrect format",IF($AA338='Control Panel'!$F$36,$AA338,IF($AA338='Control Panel'!$F$37,$AA338,IF($AA338='Control Panel'!$F$38,$AA338,IF($AA338='Control Panel'!$F$39,$AA338,IF($AA338='Control Panel'!$F$40,$AA338,IF($AA338='Control Panel'!$F$41,$AA338,"Error -- Availability entered in an incorrect format"))))))))</f>
        <v>N</v>
      </c>
    </row>
    <row r="339" spans="1:28" s="15" customFormat="1" ht="29" x14ac:dyDescent="0.35">
      <c r="A339" s="7">
        <v>327</v>
      </c>
      <c r="B339" s="306" t="s">
        <v>1873</v>
      </c>
      <c r="C339" s="14" t="s">
        <v>7</v>
      </c>
      <c r="D339" s="231"/>
      <c r="E339" s="299"/>
      <c r="F339" s="215" t="str">
        <f t="shared" si="10"/>
        <v>N/A</v>
      </c>
      <c r="G339" s="6"/>
      <c r="AA339" s="15" t="str">
        <f t="shared" si="11"/>
        <v/>
      </c>
      <c r="AB339" s="15" t="str">
        <f>IF(LEN($AA339)=0,"N",IF(LEN($AA339)&gt;1,"Error -- Availability entered in an incorrect format",IF($AA339='Control Panel'!$F$36,$AA339,IF($AA339='Control Panel'!$F$37,$AA339,IF($AA339='Control Panel'!$F$38,$AA339,IF($AA339='Control Panel'!$F$39,$AA339,IF($AA339='Control Panel'!$F$40,$AA339,IF($AA339='Control Panel'!$F$41,$AA339,"Error -- Availability entered in an incorrect format"))))))))</f>
        <v>N</v>
      </c>
    </row>
    <row r="340" spans="1:28" s="15" customFormat="1" x14ac:dyDescent="0.35">
      <c r="A340" s="7">
        <v>328</v>
      </c>
      <c r="B340" s="215" t="s">
        <v>1874</v>
      </c>
      <c r="C340" s="14"/>
      <c r="D340" s="231"/>
      <c r="E340" s="299"/>
      <c r="F340" s="215" t="str">
        <f t="shared" si="10"/>
        <v>N/A</v>
      </c>
      <c r="G340" s="6"/>
      <c r="AA340" s="15" t="str">
        <f t="shared" si="11"/>
        <v/>
      </c>
      <c r="AB340" s="15" t="str">
        <f>IF(LEN($AA340)=0,"N",IF(LEN($AA340)&gt;1,"Error -- Availability entered in an incorrect format",IF($AA340='Control Panel'!$F$36,$AA340,IF($AA340='Control Panel'!$F$37,$AA340,IF($AA340='Control Panel'!$F$38,$AA340,IF($AA340='Control Panel'!$F$39,$AA340,IF($AA340='Control Panel'!$F$40,$AA340,IF($AA340='Control Panel'!$F$41,$AA340,"Error -- Availability entered in an incorrect format"))))))))</f>
        <v>N</v>
      </c>
    </row>
    <row r="341" spans="1:28" s="15" customFormat="1" ht="29" x14ac:dyDescent="0.35">
      <c r="A341" s="7">
        <v>329</v>
      </c>
      <c r="B341" s="215" t="s">
        <v>1875</v>
      </c>
      <c r="C341" s="14" t="s">
        <v>222</v>
      </c>
      <c r="D341" s="231"/>
      <c r="E341" s="299"/>
      <c r="F341" s="215" t="str">
        <f t="shared" si="10"/>
        <v>N/A</v>
      </c>
      <c r="G341" s="6"/>
      <c r="AA341" s="15" t="str">
        <f t="shared" si="11"/>
        <v/>
      </c>
      <c r="AB341" s="15" t="str">
        <f>IF(LEN($AA341)=0,"N",IF(LEN($AA341)&gt;1,"Error -- Availability entered in an incorrect format",IF($AA341='Control Panel'!$F$36,$AA341,IF($AA341='Control Panel'!$F$37,$AA341,IF($AA341='Control Panel'!$F$38,$AA341,IF($AA341='Control Panel'!$F$39,$AA341,IF($AA341='Control Panel'!$F$40,$AA341,IF($AA341='Control Panel'!$F$41,$AA341,"Error -- Availability entered in an incorrect format"))))))))</f>
        <v>N</v>
      </c>
    </row>
    <row r="342" spans="1:28" s="15" customFormat="1" x14ac:dyDescent="0.35">
      <c r="A342" s="7">
        <v>330</v>
      </c>
      <c r="B342" s="306" t="s">
        <v>1876</v>
      </c>
      <c r="C342" s="14" t="s">
        <v>5</v>
      </c>
      <c r="D342" s="231"/>
      <c r="E342" s="299"/>
      <c r="F342" s="215" t="str">
        <f t="shared" si="10"/>
        <v>N/A</v>
      </c>
      <c r="G342" s="6"/>
      <c r="AA342" s="15" t="str">
        <f t="shared" si="11"/>
        <v/>
      </c>
      <c r="AB342" s="15" t="str">
        <f>IF(LEN($AA342)=0,"N",IF(LEN($AA342)&gt;1,"Error -- Availability entered in an incorrect format",IF($AA342='Control Panel'!$F$36,$AA342,IF($AA342='Control Panel'!$F$37,$AA342,IF($AA342='Control Panel'!$F$38,$AA342,IF($AA342='Control Panel'!$F$39,$AA342,IF($AA342='Control Panel'!$F$40,$AA342,IF($AA342='Control Panel'!$F$41,$AA342,"Error -- Availability entered in an incorrect format"))))))))</f>
        <v>N</v>
      </c>
    </row>
    <row r="343" spans="1:28" s="15" customFormat="1" x14ac:dyDescent="0.35">
      <c r="A343" s="7">
        <v>331</v>
      </c>
      <c r="B343" s="306" t="s">
        <v>1877</v>
      </c>
      <c r="C343" s="14" t="s">
        <v>5</v>
      </c>
      <c r="D343" s="231"/>
      <c r="E343" s="299"/>
      <c r="F343" s="215" t="str">
        <f t="shared" si="10"/>
        <v>N/A</v>
      </c>
      <c r="G343" s="6"/>
      <c r="AA343" s="15" t="str">
        <f t="shared" si="11"/>
        <v/>
      </c>
      <c r="AB343" s="15" t="str">
        <f>IF(LEN($AA343)=0,"N",IF(LEN($AA343)&gt;1,"Error -- Availability entered in an incorrect format",IF($AA343='Control Panel'!$F$36,$AA343,IF($AA343='Control Panel'!$F$37,$AA343,IF($AA343='Control Panel'!$F$38,$AA343,IF($AA343='Control Panel'!$F$39,$AA343,IF($AA343='Control Panel'!$F$40,$AA343,IF($AA343='Control Panel'!$F$41,$AA343,"Error -- Availability entered in an incorrect format"))))))))</f>
        <v>N</v>
      </c>
    </row>
    <row r="344" spans="1:28" s="15" customFormat="1" x14ac:dyDescent="0.35">
      <c r="A344" s="7">
        <v>332</v>
      </c>
      <c r="B344" s="306" t="s">
        <v>1878</v>
      </c>
      <c r="C344" s="14" t="s">
        <v>5</v>
      </c>
      <c r="D344" s="231"/>
      <c r="E344" s="299"/>
      <c r="F344" s="215" t="str">
        <f t="shared" si="10"/>
        <v>N/A</v>
      </c>
      <c r="G344" s="6"/>
      <c r="AA344" s="15" t="str">
        <f t="shared" si="11"/>
        <v/>
      </c>
      <c r="AB344" s="15" t="str">
        <f>IF(LEN($AA344)=0,"N",IF(LEN($AA344)&gt;1,"Error -- Availability entered in an incorrect format",IF($AA344='Control Panel'!$F$36,$AA344,IF($AA344='Control Panel'!$F$37,$AA344,IF($AA344='Control Panel'!$F$38,$AA344,IF($AA344='Control Panel'!$F$39,$AA344,IF($AA344='Control Panel'!$F$40,$AA344,IF($AA344='Control Panel'!$F$41,$AA344,"Error -- Availability entered in an incorrect format"))))))))</f>
        <v>N</v>
      </c>
    </row>
    <row r="345" spans="1:28" s="15" customFormat="1" x14ac:dyDescent="0.35">
      <c r="A345" s="7">
        <v>333</v>
      </c>
      <c r="B345" s="306" t="s">
        <v>1879</v>
      </c>
      <c r="C345" s="14" t="s">
        <v>5</v>
      </c>
      <c r="D345" s="231"/>
      <c r="E345" s="299"/>
      <c r="F345" s="215" t="str">
        <f t="shared" si="10"/>
        <v>N/A</v>
      </c>
      <c r="G345" s="6"/>
      <c r="AA345" s="15" t="str">
        <f t="shared" si="11"/>
        <v/>
      </c>
      <c r="AB345" s="15" t="str">
        <f>IF(LEN($AA345)=0,"N",IF(LEN($AA345)&gt;1,"Error -- Availability entered in an incorrect format",IF($AA345='Control Panel'!$F$36,$AA345,IF($AA345='Control Panel'!$F$37,$AA345,IF($AA345='Control Panel'!$F$38,$AA345,IF($AA345='Control Panel'!$F$39,$AA345,IF($AA345='Control Panel'!$F$40,$AA345,IF($AA345='Control Panel'!$F$41,$AA345,"Error -- Availability entered in an incorrect format"))))))))</f>
        <v>N</v>
      </c>
    </row>
    <row r="346" spans="1:28" s="15" customFormat="1" x14ac:dyDescent="0.35">
      <c r="A346" s="7">
        <v>334</v>
      </c>
      <c r="B346" s="306" t="s">
        <v>1880</v>
      </c>
      <c r="C346" s="14" t="s">
        <v>5</v>
      </c>
      <c r="D346" s="231"/>
      <c r="E346" s="299"/>
      <c r="F346" s="215" t="str">
        <f t="shared" si="10"/>
        <v>N/A</v>
      </c>
      <c r="G346" s="6"/>
      <c r="AA346" s="15" t="str">
        <f t="shared" si="11"/>
        <v/>
      </c>
      <c r="AB346" s="15" t="str">
        <f>IF(LEN($AA346)=0,"N",IF(LEN($AA346)&gt;1,"Error -- Availability entered in an incorrect format",IF($AA346='Control Panel'!$F$36,$AA346,IF($AA346='Control Panel'!$F$37,$AA346,IF($AA346='Control Panel'!$F$38,$AA346,IF($AA346='Control Panel'!$F$39,$AA346,IF($AA346='Control Panel'!$F$40,$AA346,IF($AA346='Control Panel'!$F$41,$AA346,"Error -- Availability entered in an incorrect format"))))))))</f>
        <v>N</v>
      </c>
    </row>
    <row r="347" spans="1:28" s="15" customFormat="1" x14ac:dyDescent="0.35">
      <c r="A347" s="7">
        <v>335</v>
      </c>
      <c r="B347" s="306" t="s">
        <v>1881</v>
      </c>
      <c r="C347" s="14" t="s">
        <v>5</v>
      </c>
      <c r="D347" s="231"/>
      <c r="E347" s="299"/>
      <c r="F347" s="215" t="str">
        <f t="shared" si="10"/>
        <v>N/A</v>
      </c>
      <c r="G347" s="6"/>
      <c r="AA347" s="15" t="str">
        <f t="shared" si="11"/>
        <v/>
      </c>
      <c r="AB347" s="15" t="str">
        <f>IF(LEN($AA347)=0,"N",IF(LEN($AA347)&gt;1,"Error -- Availability entered in an incorrect format",IF($AA347='Control Panel'!$F$36,$AA347,IF($AA347='Control Panel'!$F$37,$AA347,IF($AA347='Control Panel'!$F$38,$AA347,IF($AA347='Control Panel'!$F$39,$AA347,IF($AA347='Control Panel'!$F$40,$AA347,IF($AA347='Control Panel'!$F$41,$AA347,"Error -- Availability entered in an incorrect format"))))))))</f>
        <v>N</v>
      </c>
    </row>
    <row r="348" spans="1:28" s="15" customFormat="1" x14ac:dyDescent="0.35">
      <c r="A348" s="7">
        <v>336</v>
      </c>
      <c r="B348" s="306" t="s">
        <v>1882</v>
      </c>
      <c r="C348" s="14" t="s">
        <v>5</v>
      </c>
      <c r="D348" s="231"/>
      <c r="E348" s="299"/>
      <c r="F348" s="215" t="str">
        <f t="shared" si="10"/>
        <v>N/A</v>
      </c>
      <c r="G348" s="6"/>
      <c r="AA348" s="15" t="str">
        <f t="shared" si="11"/>
        <v/>
      </c>
      <c r="AB348" s="15" t="str">
        <f>IF(LEN($AA348)=0,"N",IF(LEN($AA348)&gt;1,"Error -- Availability entered in an incorrect format",IF($AA348='Control Panel'!$F$36,$AA348,IF($AA348='Control Panel'!$F$37,$AA348,IF($AA348='Control Panel'!$F$38,$AA348,IF($AA348='Control Panel'!$F$39,$AA348,IF($AA348='Control Panel'!$F$40,$AA348,IF($AA348='Control Panel'!$F$41,$AA348,"Error -- Availability entered in an incorrect format"))))))))</f>
        <v>N</v>
      </c>
    </row>
    <row r="349" spans="1:28" s="15" customFormat="1" x14ac:dyDescent="0.35">
      <c r="A349" s="7">
        <v>337</v>
      </c>
      <c r="B349" s="306" t="s">
        <v>1883</v>
      </c>
      <c r="C349" s="14" t="s">
        <v>5</v>
      </c>
      <c r="D349" s="231"/>
      <c r="E349" s="299"/>
      <c r="F349" s="215" t="str">
        <f t="shared" si="10"/>
        <v>N/A</v>
      </c>
      <c r="G349" s="6"/>
      <c r="AA349" s="15" t="str">
        <f t="shared" si="11"/>
        <v/>
      </c>
      <c r="AB349" s="15" t="str">
        <f>IF(LEN($AA349)=0,"N",IF(LEN($AA349)&gt;1,"Error -- Availability entered in an incorrect format",IF($AA349='Control Panel'!$F$36,$AA349,IF($AA349='Control Panel'!$F$37,$AA349,IF($AA349='Control Panel'!$F$38,$AA349,IF($AA349='Control Panel'!$F$39,$AA349,IF($AA349='Control Panel'!$F$40,$AA349,IF($AA349='Control Panel'!$F$41,$AA349,"Error -- Availability entered in an incorrect format"))))))))</f>
        <v>N</v>
      </c>
    </row>
    <row r="350" spans="1:28" s="15" customFormat="1" ht="29" x14ac:dyDescent="0.35">
      <c r="A350" s="7">
        <v>338</v>
      </c>
      <c r="B350" s="215" t="s">
        <v>1884</v>
      </c>
      <c r="C350" s="14" t="s">
        <v>7</v>
      </c>
      <c r="D350" s="231"/>
      <c r="E350" s="299"/>
      <c r="F350" s="215" t="str">
        <f t="shared" si="10"/>
        <v>N/A</v>
      </c>
      <c r="G350" s="6"/>
      <c r="AA350" s="15" t="str">
        <f t="shared" si="11"/>
        <v/>
      </c>
      <c r="AB350" s="15" t="str">
        <f>IF(LEN($AA350)=0,"N",IF(LEN($AA350)&gt;1,"Error -- Availability entered in an incorrect format",IF($AA350='Control Panel'!$F$36,$AA350,IF($AA350='Control Panel'!$F$37,$AA350,IF($AA350='Control Panel'!$F$38,$AA350,IF($AA350='Control Panel'!$F$39,$AA350,IF($AA350='Control Panel'!$F$40,$AA350,IF($AA350='Control Panel'!$F$41,$AA350,"Error -- Availability entered in an incorrect format"))))))))</f>
        <v>N</v>
      </c>
    </row>
    <row r="351" spans="1:28" s="15" customFormat="1" x14ac:dyDescent="0.35">
      <c r="A351" s="7">
        <v>339</v>
      </c>
      <c r="B351" s="215" t="s">
        <v>1885</v>
      </c>
      <c r="C351" s="14" t="s">
        <v>6</v>
      </c>
      <c r="D351" s="231"/>
      <c r="E351" s="299"/>
      <c r="F351" s="215" t="str">
        <f t="shared" si="10"/>
        <v>N/A</v>
      </c>
      <c r="G351" s="6"/>
      <c r="AA351" s="15" t="str">
        <f t="shared" si="11"/>
        <v/>
      </c>
      <c r="AB351" s="15" t="str">
        <f>IF(LEN($AA351)=0,"N",IF(LEN($AA351)&gt;1,"Error -- Availability entered in an incorrect format",IF($AA351='Control Panel'!$F$36,$AA351,IF($AA351='Control Panel'!$F$37,$AA351,IF($AA351='Control Panel'!$F$38,$AA351,IF($AA351='Control Panel'!$F$39,$AA351,IF($AA351='Control Panel'!$F$40,$AA351,IF($AA351='Control Panel'!$F$41,$AA351,"Error -- Availability entered in an incorrect format"))))))))</f>
        <v>N</v>
      </c>
    </row>
    <row r="352" spans="1:28" s="15" customFormat="1" x14ac:dyDescent="0.35">
      <c r="A352" s="7">
        <v>340</v>
      </c>
      <c r="B352" s="215" t="s">
        <v>1886</v>
      </c>
      <c r="C352" s="14" t="s">
        <v>5</v>
      </c>
      <c r="D352" s="231"/>
      <c r="E352" s="299"/>
      <c r="F352" s="215" t="str">
        <f t="shared" si="10"/>
        <v>N/A</v>
      </c>
      <c r="G352" s="6"/>
      <c r="AA352" s="15" t="str">
        <f t="shared" si="11"/>
        <v/>
      </c>
      <c r="AB352" s="15" t="str">
        <f>IF(LEN($AA352)=0,"N",IF(LEN($AA352)&gt;1,"Error -- Availability entered in an incorrect format",IF($AA352='Control Panel'!$F$36,$AA352,IF($AA352='Control Panel'!$F$37,$AA352,IF($AA352='Control Panel'!$F$38,$AA352,IF($AA352='Control Panel'!$F$39,$AA352,IF($AA352='Control Panel'!$F$40,$AA352,IF($AA352='Control Panel'!$F$41,$AA352,"Error -- Availability entered in an incorrect format"))))))))</f>
        <v>N</v>
      </c>
    </row>
    <row r="353" spans="1:28" s="15" customFormat="1" ht="29" x14ac:dyDescent="0.35">
      <c r="A353" s="7">
        <v>341</v>
      </c>
      <c r="B353" s="215" t="s">
        <v>3093</v>
      </c>
      <c r="C353" s="14" t="s">
        <v>5</v>
      </c>
      <c r="D353" s="231"/>
      <c r="E353" s="299"/>
      <c r="F353" s="215" t="str">
        <f t="shared" si="10"/>
        <v>N/A</v>
      </c>
      <c r="G353" s="6"/>
      <c r="AA353" s="15" t="str">
        <f t="shared" si="11"/>
        <v/>
      </c>
      <c r="AB353" s="15" t="str">
        <f>IF(LEN($AA353)=0,"N",IF(LEN($AA353)&gt;1,"Error -- Availability entered in an incorrect format",IF($AA353='Control Panel'!$F$36,$AA353,IF($AA353='Control Panel'!$F$37,$AA353,IF($AA353='Control Panel'!$F$38,$AA353,IF($AA353='Control Panel'!$F$39,$AA353,IF($AA353='Control Panel'!$F$40,$AA353,IF($AA353='Control Panel'!$F$41,$AA353,"Error -- Availability entered in an incorrect format"))))))))</f>
        <v>N</v>
      </c>
    </row>
    <row r="354" spans="1:28" s="15" customFormat="1" x14ac:dyDescent="0.35">
      <c r="A354" s="7">
        <v>342</v>
      </c>
      <c r="B354" s="215" t="s">
        <v>1887</v>
      </c>
      <c r="C354" s="14" t="s">
        <v>6</v>
      </c>
      <c r="D354" s="231"/>
      <c r="E354" s="299"/>
      <c r="F354" s="215" t="str">
        <f t="shared" si="10"/>
        <v>N/A</v>
      </c>
      <c r="G354" s="6"/>
      <c r="AA354" s="15" t="str">
        <f t="shared" si="11"/>
        <v/>
      </c>
      <c r="AB354" s="15" t="str">
        <f>IF(LEN($AA354)=0,"N",IF(LEN($AA354)&gt;1,"Error -- Availability entered in an incorrect format",IF($AA354='Control Panel'!$F$36,$AA354,IF($AA354='Control Panel'!$F$37,$AA354,IF($AA354='Control Panel'!$F$38,$AA354,IF($AA354='Control Panel'!$F$39,$AA354,IF($AA354='Control Panel'!$F$40,$AA354,IF($AA354='Control Panel'!$F$41,$AA354,"Error -- Availability entered in an incorrect format"))))))))</f>
        <v>N</v>
      </c>
    </row>
    <row r="355" spans="1:28" s="15" customFormat="1" ht="29" x14ac:dyDescent="0.35">
      <c r="A355" s="7">
        <v>343</v>
      </c>
      <c r="B355" s="215" t="s">
        <v>1888</v>
      </c>
      <c r="C355" s="14" t="s">
        <v>6</v>
      </c>
      <c r="D355" s="231"/>
      <c r="E355" s="299"/>
      <c r="F355" s="215" t="str">
        <f t="shared" si="10"/>
        <v>N/A</v>
      </c>
      <c r="G355" s="6"/>
      <c r="AA355" s="15" t="str">
        <f t="shared" si="11"/>
        <v/>
      </c>
      <c r="AB355" s="15" t="str">
        <f>IF(LEN($AA355)=0,"N",IF(LEN($AA355)&gt;1,"Error -- Availability entered in an incorrect format",IF($AA355='Control Panel'!$F$36,$AA355,IF($AA355='Control Panel'!$F$37,$AA355,IF($AA355='Control Panel'!$F$38,$AA355,IF($AA355='Control Panel'!$F$39,$AA355,IF($AA355='Control Panel'!$F$40,$AA355,IF($AA355='Control Panel'!$F$41,$AA355,"Error -- Availability entered in an incorrect format"))))))))</f>
        <v>N</v>
      </c>
    </row>
    <row r="356" spans="1:28" s="15" customFormat="1" x14ac:dyDescent="0.35">
      <c r="A356" s="7">
        <v>344</v>
      </c>
      <c r="B356" s="215" t="s">
        <v>1889</v>
      </c>
      <c r="C356" s="14"/>
      <c r="D356" s="231"/>
      <c r="E356" s="299"/>
      <c r="F356" s="215" t="str">
        <f t="shared" si="10"/>
        <v>N/A</v>
      </c>
      <c r="G356" s="6"/>
      <c r="AA356" s="15" t="str">
        <f t="shared" si="11"/>
        <v/>
      </c>
      <c r="AB356" s="15" t="str">
        <f>IF(LEN($AA356)=0,"N",IF(LEN($AA356)&gt;1,"Error -- Availability entered in an incorrect format",IF($AA356='Control Panel'!$F$36,$AA356,IF($AA356='Control Panel'!$F$37,$AA356,IF($AA356='Control Panel'!$F$38,$AA356,IF($AA356='Control Panel'!$F$39,$AA356,IF($AA356='Control Panel'!$F$40,$AA356,IF($AA356='Control Panel'!$F$41,$AA356,"Error -- Availability entered in an incorrect format"))))))))</f>
        <v>N</v>
      </c>
    </row>
    <row r="357" spans="1:28" s="15" customFormat="1" ht="29" x14ac:dyDescent="0.35">
      <c r="A357" s="7">
        <v>345</v>
      </c>
      <c r="B357" s="215" t="s">
        <v>1890</v>
      </c>
      <c r="C357" s="14" t="s">
        <v>5</v>
      </c>
      <c r="D357" s="231"/>
      <c r="E357" s="299"/>
      <c r="F357" s="215" t="str">
        <f t="shared" si="10"/>
        <v>N/A</v>
      </c>
      <c r="G357" s="6"/>
      <c r="AA357" s="15" t="str">
        <f t="shared" si="11"/>
        <v/>
      </c>
      <c r="AB357" s="15" t="str">
        <f>IF(LEN($AA357)=0,"N",IF(LEN($AA357)&gt;1,"Error -- Availability entered in an incorrect format",IF($AA357='Control Panel'!$F$36,$AA357,IF($AA357='Control Panel'!$F$37,$AA357,IF($AA357='Control Panel'!$F$38,$AA357,IF($AA357='Control Panel'!$F$39,$AA357,IF($AA357='Control Panel'!$F$40,$AA357,IF($AA357='Control Panel'!$F$41,$AA357,"Error -- Availability entered in an incorrect format"))))))))</f>
        <v>N</v>
      </c>
    </row>
    <row r="358" spans="1:28" s="15" customFormat="1" ht="58" x14ac:dyDescent="0.35">
      <c r="A358" s="7">
        <v>346</v>
      </c>
      <c r="B358" s="215" t="s">
        <v>1949</v>
      </c>
      <c r="C358" s="14" t="s">
        <v>6</v>
      </c>
      <c r="D358" s="231"/>
      <c r="E358" s="299"/>
      <c r="F358" s="215" t="str">
        <f t="shared" si="10"/>
        <v>N/A</v>
      </c>
      <c r="G358" s="6"/>
      <c r="AA358" s="15" t="str">
        <f t="shared" si="11"/>
        <v/>
      </c>
      <c r="AB358" s="15" t="str">
        <f>IF(LEN($AA358)=0,"N",IF(LEN($AA358)&gt;1,"Error -- Availability entered in an incorrect format",IF($AA358='Control Panel'!$F$36,$AA358,IF($AA358='Control Panel'!$F$37,$AA358,IF($AA358='Control Panel'!$F$38,$AA358,IF($AA358='Control Panel'!$F$39,$AA358,IF($AA358='Control Panel'!$F$40,$AA358,IF($AA358='Control Panel'!$F$41,$AA358,"Error -- Availability entered in an incorrect format"))))))))</f>
        <v>N</v>
      </c>
    </row>
    <row r="359" spans="1:28" s="15" customFormat="1" x14ac:dyDescent="0.35">
      <c r="A359" s="7">
        <v>347</v>
      </c>
      <c r="B359" s="215" t="s">
        <v>1891</v>
      </c>
      <c r="C359" s="14" t="s">
        <v>7</v>
      </c>
      <c r="D359" s="231"/>
      <c r="E359" s="299"/>
      <c r="F359" s="215" t="str">
        <f t="shared" si="10"/>
        <v>N/A</v>
      </c>
      <c r="G359" s="6"/>
      <c r="AA359" s="15" t="str">
        <f t="shared" si="11"/>
        <v/>
      </c>
      <c r="AB359" s="15" t="str">
        <f>IF(LEN($AA359)=0,"N",IF(LEN($AA359)&gt;1,"Error -- Availability entered in an incorrect format",IF($AA359='Control Panel'!$F$36,$AA359,IF($AA359='Control Panel'!$F$37,$AA359,IF($AA359='Control Panel'!$F$38,$AA359,IF($AA359='Control Panel'!$F$39,$AA359,IF($AA359='Control Panel'!$F$40,$AA359,IF($AA359='Control Panel'!$F$41,$AA359,"Error -- Availability entered in an incorrect format"))))))))</f>
        <v>N</v>
      </c>
    </row>
    <row r="360" spans="1:28" s="15" customFormat="1" ht="29" x14ac:dyDescent="0.35">
      <c r="A360" s="7">
        <v>348</v>
      </c>
      <c r="B360" s="215" t="s">
        <v>1892</v>
      </c>
      <c r="C360" s="14" t="s">
        <v>5</v>
      </c>
      <c r="D360" s="231"/>
      <c r="E360" s="299"/>
      <c r="F360" s="215" t="str">
        <f t="shared" si="10"/>
        <v>N/A</v>
      </c>
      <c r="G360" s="6"/>
      <c r="AA360" s="15" t="str">
        <f t="shared" si="11"/>
        <v/>
      </c>
      <c r="AB360" s="15" t="str">
        <f>IF(LEN($AA360)=0,"N",IF(LEN($AA360)&gt;1,"Error -- Availability entered in an incorrect format",IF($AA360='Control Panel'!$F$36,$AA360,IF($AA360='Control Panel'!$F$37,$AA360,IF($AA360='Control Panel'!$F$38,$AA360,IF($AA360='Control Panel'!$F$39,$AA360,IF($AA360='Control Panel'!$F$40,$AA360,IF($AA360='Control Panel'!$F$41,$AA360,"Error -- Availability entered in an incorrect format"))))))))</f>
        <v>N</v>
      </c>
    </row>
    <row r="361" spans="1:28" s="15" customFormat="1" ht="29" x14ac:dyDescent="0.35">
      <c r="A361" s="7">
        <v>349</v>
      </c>
      <c r="B361" s="215" t="s">
        <v>1893</v>
      </c>
      <c r="C361" s="14" t="s">
        <v>7</v>
      </c>
      <c r="D361" s="231"/>
      <c r="E361" s="299"/>
      <c r="F361" s="215" t="str">
        <f t="shared" si="10"/>
        <v>N/A</v>
      </c>
      <c r="G361" s="6"/>
      <c r="AA361" s="15" t="str">
        <f t="shared" si="11"/>
        <v/>
      </c>
      <c r="AB361" s="15" t="str">
        <f>IF(LEN($AA361)=0,"N",IF(LEN($AA361)&gt;1,"Error -- Availability entered in an incorrect format",IF($AA361='Control Panel'!$F$36,$AA361,IF($AA361='Control Panel'!$F$37,$AA361,IF($AA361='Control Panel'!$F$38,$AA361,IF($AA361='Control Panel'!$F$39,$AA361,IF($AA361='Control Panel'!$F$40,$AA361,IF($AA361='Control Panel'!$F$41,$AA361,"Error -- Availability entered in an incorrect format"))))))))</f>
        <v>N</v>
      </c>
    </row>
    <row r="362" spans="1:28" s="15" customFormat="1" ht="43.5" x14ac:dyDescent="0.35">
      <c r="A362" s="7">
        <v>350</v>
      </c>
      <c r="B362" s="215" t="s">
        <v>1894</v>
      </c>
      <c r="C362" s="14" t="s">
        <v>6</v>
      </c>
      <c r="D362" s="231"/>
      <c r="E362" s="299"/>
      <c r="F362" s="215" t="str">
        <f t="shared" si="10"/>
        <v>N/A</v>
      </c>
      <c r="G362" s="6"/>
      <c r="AA362" s="15" t="str">
        <f t="shared" si="11"/>
        <v/>
      </c>
      <c r="AB362" s="15" t="str">
        <f>IF(LEN($AA362)=0,"N",IF(LEN($AA362)&gt;1,"Error -- Availability entered in an incorrect format",IF($AA362='Control Panel'!$F$36,$AA362,IF($AA362='Control Panel'!$F$37,$AA362,IF($AA362='Control Panel'!$F$38,$AA362,IF($AA362='Control Panel'!$F$39,$AA362,IF($AA362='Control Panel'!$F$40,$AA362,IF($AA362='Control Panel'!$F$41,$AA362,"Error -- Availability entered in an incorrect format"))))))))</f>
        <v>N</v>
      </c>
    </row>
    <row r="363" spans="1:28" s="15" customFormat="1" ht="43.5" x14ac:dyDescent="0.35">
      <c r="A363" s="7">
        <v>351</v>
      </c>
      <c r="B363" s="215" t="s">
        <v>1895</v>
      </c>
      <c r="C363" s="14" t="s">
        <v>6</v>
      </c>
      <c r="D363" s="231"/>
      <c r="E363" s="299"/>
      <c r="F363" s="215" t="str">
        <f t="shared" si="10"/>
        <v>N/A</v>
      </c>
      <c r="G363" s="6"/>
      <c r="AA363" s="15" t="str">
        <f t="shared" si="11"/>
        <v/>
      </c>
      <c r="AB363" s="15" t="str">
        <f>IF(LEN($AA363)=0,"N",IF(LEN($AA363)&gt;1,"Error -- Availability entered in an incorrect format",IF($AA363='Control Panel'!$F$36,$AA363,IF($AA363='Control Panel'!$F$37,$AA363,IF($AA363='Control Panel'!$F$38,$AA363,IF($AA363='Control Panel'!$F$39,$AA363,IF($AA363='Control Panel'!$F$40,$AA363,IF($AA363='Control Panel'!$F$41,$AA363,"Error -- Availability entered in an incorrect format"))))))))</f>
        <v>N</v>
      </c>
    </row>
    <row r="364" spans="1:28" s="15" customFormat="1" ht="29" x14ac:dyDescent="0.35">
      <c r="A364" s="7">
        <v>352</v>
      </c>
      <c r="B364" s="215" t="s">
        <v>1896</v>
      </c>
      <c r="C364" s="14" t="s">
        <v>5</v>
      </c>
      <c r="D364" s="231"/>
      <c r="E364" s="299"/>
      <c r="F364" s="215" t="str">
        <f t="shared" si="10"/>
        <v>N/A</v>
      </c>
      <c r="G364" s="6"/>
      <c r="AA364" s="15" t="str">
        <f t="shared" si="11"/>
        <v/>
      </c>
      <c r="AB364" s="15" t="str">
        <f>IF(LEN($AA364)=0,"N",IF(LEN($AA364)&gt;1,"Error -- Availability entered in an incorrect format",IF($AA364='Control Panel'!$F$36,$AA364,IF($AA364='Control Panel'!$F$37,$AA364,IF($AA364='Control Panel'!$F$38,$AA364,IF($AA364='Control Panel'!$F$39,$AA364,IF($AA364='Control Panel'!$F$40,$AA364,IF($AA364='Control Panel'!$F$41,$AA364,"Error -- Availability entered in an incorrect format"))))))))</f>
        <v>N</v>
      </c>
    </row>
    <row r="365" spans="1:28" s="15" customFormat="1" ht="29" x14ac:dyDescent="0.35">
      <c r="A365" s="7">
        <v>353</v>
      </c>
      <c r="B365" s="215" t="s">
        <v>1897</v>
      </c>
      <c r="C365" s="292" t="s">
        <v>5</v>
      </c>
      <c r="D365" s="231"/>
      <c r="E365" s="299"/>
      <c r="F365" s="215" t="str">
        <f t="shared" si="10"/>
        <v>N/A</v>
      </c>
      <c r="G365" s="6"/>
      <c r="AA365" s="15" t="str">
        <f t="shared" si="11"/>
        <v/>
      </c>
      <c r="AB365" s="15" t="str">
        <f>IF(LEN($AA365)=0,"N",IF(LEN($AA365)&gt;1,"Error -- Availability entered in an incorrect format",IF($AA365='Control Panel'!$F$36,$AA365,IF($AA365='Control Panel'!$F$37,$AA365,IF($AA365='Control Panel'!$F$38,$AA365,IF($AA365='Control Panel'!$F$39,$AA365,IF($AA365='Control Panel'!$F$40,$AA365,IF($AA365='Control Panel'!$F$41,$AA365,"Error -- Availability entered in an incorrect format"))))))))</f>
        <v>N</v>
      </c>
    </row>
    <row r="366" spans="1:28" s="15" customFormat="1" ht="29" x14ac:dyDescent="0.35">
      <c r="A366" s="7">
        <v>354</v>
      </c>
      <c r="B366" s="215" t="s">
        <v>1898</v>
      </c>
      <c r="C366" s="14" t="s">
        <v>5</v>
      </c>
      <c r="D366" s="231"/>
      <c r="E366" s="299"/>
      <c r="F366" s="215" t="str">
        <f t="shared" si="10"/>
        <v>N/A</v>
      </c>
      <c r="G366" s="6"/>
      <c r="AA366" s="15" t="str">
        <f t="shared" si="11"/>
        <v/>
      </c>
      <c r="AB366" s="15" t="str">
        <f>IF(LEN($AA366)=0,"N",IF(LEN($AA366)&gt;1,"Error -- Availability entered in an incorrect format",IF($AA366='Control Panel'!$F$36,$AA366,IF($AA366='Control Panel'!$F$37,$AA366,IF($AA366='Control Panel'!$F$38,$AA366,IF($AA366='Control Panel'!$F$39,$AA366,IF($AA366='Control Panel'!$F$40,$AA366,IF($AA366='Control Panel'!$F$41,$AA366,"Error -- Availability entered in an incorrect format"))))))))</f>
        <v>N</v>
      </c>
    </row>
    <row r="367" spans="1:28" s="15" customFormat="1" ht="29" x14ac:dyDescent="0.35">
      <c r="A367" s="7">
        <v>355</v>
      </c>
      <c r="B367" s="215" t="s">
        <v>1899</v>
      </c>
      <c r="C367" s="14" t="s">
        <v>6</v>
      </c>
      <c r="D367" s="231"/>
      <c r="E367" s="299"/>
      <c r="F367" s="215" t="str">
        <f t="shared" si="10"/>
        <v>N/A</v>
      </c>
      <c r="G367" s="6"/>
      <c r="AA367" s="15" t="str">
        <f t="shared" si="11"/>
        <v/>
      </c>
      <c r="AB367" s="15" t="str">
        <f>IF(LEN($AA367)=0,"N",IF(LEN($AA367)&gt;1,"Error -- Availability entered in an incorrect format",IF($AA367='Control Panel'!$F$36,$AA367,IF($AA367='Control Panel'!$F$37,$AA367,IF($AA367='Control Panel'!$F$38,$AA367,IF($AA367='Control Panel'!$F$39,$AA367,IF($AA367='Control Panel'!$F$40,$AA367,IF($AA367='Control Panel'!$F$41,$AA367,"Error -- Availability entered in an incorrect format"))))))))</f>
        <v>N</v>
      </c>
    </row>
    <row r="368" spans="1:28" s="15" customFormat="1" x14ac:dyDescent="0.35">
      <c r="A368" s="7">
        <v>356</v>
      </c>
      <c r="B368" s="215" t="s">
        <v>1900</v>
      </c>
      <c r="C368" s="14" t="s">
        <v>5</v>
      </c>
      <c r="D368" s="231"/>
      <c r="E368" s="299"/>
      <c r="F368" s="215" t="str">
        <f t="shared" si="10"/>
        <v>N/A</v>
      </c>
      <c r="G368" s="6"/>
      <c r="AA368" s="15" t="str">
        <f t="shared" si="11"/>
        <v/>
      </c>
      <c r="AB368" s="15" t="str">
        <f>IF(LEN($AA368)=0,"N",IF(LEN($AA368)&gt;1,"Error -- Availability entered in an incorrect format",IF($AA368='Control Panel'!$F$36,$AA368,IF($AA368='Control Panel'!$F$37,$AA368,IF($AA368='Control Panel'!$F$38,$AA368,IF($AA368='Control Panel'!$F$39,$AA368,IF($AA368='Control Panel'!$F$40,$AA368,IF($AA368='Control Panel'!$F$41,$AA368,"Error -- Availability entered in an incorrect format"))))))))</f>
        <v>N</v>
      </c>
    </row>
    <row r="369" spans="1:28" s="15" customFormat="1" ht="29" x14ac:dyDescent="0.35">
      <c r="A369" s="7">
        <v>357</v>
      </c>
      <c r="B369" s="215" t="s">
        <v>1901</v>
      </c>
      <c r="C369" s="14" t="s">
        <v>5</v>
      </c>
      <c r="D369" s="231"/>
      <c r="E369" s="299"/>
      <c r="F369" s="215" t="str">
        <f t="shared" si="10"/>
        <v>N/A</v>
      </c>
      <c r="G369" s="6"/>
      <c r="AA369" s="15" t="str">
        <f t="shared" si="11"/>
        <v/>
      </c>
      <c r="AB369" s="15" t="str">
        <f>IF(LEN($AA369)=0,"N",IF(LEN($AA369)&gt;1,"Error -- Availability entered in an incorrect format",IF($AA369='Control Panel'!$F$36,$AA369,IF($AA369='Control Panel'!$F$37,$AA369,IF($AA369='Control Panel'!$F$38,$AA369,IF($AA369='Control Panel'!$F$39,$AA369,IF($AA369='Control Panel'!$F$40,$AA369,IF($AA369='Control Panel'!$F$41,$AA369,"Error -- Availability entered in an incorrect format"))))))))</f>
        <v>N</v>
      </c>
    </row>
    <row r="370" spans="1:28" s="15" customFormat="1" x14ac:dyDescent="0.35">
      <c r="A370" s="7">
        <v>358</v>
      </c>
      <c r="B370" s="215" t="s">
        <v>1902</v>
      </c>
      <c r="C370" s="14"/>
      <c r="D370" s="231"/>
      <c r="E370" s="299"/>
      <c r="F370" s="215" t="str">
        <f t="shared" si="10"/>
        <v>N/A</v>
      </c>
      <c r="G370" s="6"/>
      <c r="AA370" s="15" t="str">
        <f t="shared" si="11"/>
        <v/>
      </c>
      <c r="AB370" s="15" t="str">
        <f>IF(LEN($AA370)=0,"N",IF(LEN($AA370)&gt;1,"Error -- Availability entered in an incorrect format",IF($AA370='Control Panel'!$F$36,$AA370,IF($AA370='Control Panel'!$F$37,$AA370,IF($AA370='Control Panel'!$F$38,$AA370,IF($AA370='Control Panel'!$F$39,$AA370,IF($AA370='Control Panel'!$F$40,$AA370,IF($AA370='Control Panel'!$F$41,$AA370,"Error -- Availability entered in an incorrect format"))))))))</f>
        <v>N</v>
      </c>
    </row>
    <row r="371" spans="1:28" s="15" customFormat="1" ht="29" x14ac:dyDescent="0.35">
      <c r="A371" s="7">
        <v>359</v>
      </c>
      <c r="B371" s="215" t="s">
        <v>1903</v>
      </c>
      <c r="C371" s="14" t="s">
        <v>6</v>
      </c>
      <c r="D371" s="231"/>
      <c r="E371" s="299"/>
      <c r="F371" s="215" t="str">
        <f t="shared" si="10"/>
        <v>N/A</v>
      </c>
      <c r="G371" s="6"/>
      <c r="AA371" s="15" t="str">
        <f t="shared" si="11"/>
        <v/>
      </c>
      <c r="AB371" s="15" t="str">
        <f>IF(LEN($AA371)=0,"N",IF(LEN($AA371)&gt;1,"Error -- Availability entered in an incorrect format",IF($AA371='Control Panel'!$F$36,$AA371,IF($AA371='Control Panel'!$F$37,$AA371,IF($AA371='Control Panel'!$F$38,$AA371,IF($AA371='Control Panel'!$F$39,$AA371,IF($AA371='Control Panel'!$F$40,$AA371,IF($AA371='Control Panel'!$F$41,$AA371,"Error -- Availability entered in an incorrect format"))))))))</f>
        <v>N</v>
      </c>
    </row>
    <row r="372" spans="1:28" s="15" customFormat="1" x14ac:dyDescent="0.35">
      <c r="A372" s="7">
        <v>360</v>
      </c>
      <c r="B372" s="215" t="s">
        <v>1904</v>
      </c>
      <c r="C372" s="14" t="s">
        <v>6</v>
      </c>
      <c r="D372" s="231"/>
      <c r="E372" s="299"/>
      <c r="F372" s="215" t="str">
        <f t="shared" si="10"/>
        <v>N/A</v>
      </c>
      <c r="G372" s="6"/>
      <c r="AA372" s="15" t="str">
        <f t="shared" si="11"/>
        <v/>
      </c>
      <c r="AB372" s="15" t="str">
        <f>IF(LEN($AA372)=0,"N",IF(LEN($AA372)&gt;1,"Error -- Availability entered in an incorrect format",IF($AA372='Control Panel'!$F$36,$AA372,IF($AA372='Control Panel'!$F$37,$AA372,IF($AA372='Control Panel'!$F$38,$AA372,IF($AA372='Control Panel'!$F$39,$AA372,IF($AA372='Control Panel'!$F$40,$AA372,IF($AA372='Control Panel'!$F$41,$AA372,"Error -- Availability entered in an incorrect format"))))))))</f>
        <v>N</v>
      </c>
    </row>
    <row r="373" spans="1:28" s="15" customFormat="1" x14ac:dyDescent="0.35">
      <c r="A373" s="7">
        <v>361</v>
      </c>
      <c r="B373" s="215" t="s">
        <v>1905</v>
      </c>
      <c r="C373" s="14" t="s">
        <v>7</v>
      </c>
      <c r="D373" s="231"/>
      <c r="E373" s="299"/>
      <c r="F373" s="215" t="str">
        <f t="shared" si="10"/>
        <v>N/A</v>
      </c>
      <c r="G373" s="6"/>
      <c r="AA373" s="15" t="str">
        <f t="shared" si="11"/>
        <v/>
      </c>
      <c r="AB373" s="15" t="str">
        <f>IF(LEN($AA373)=0,"N",IF(LEN($AA373)&gt;1,"Error -- Availability entered in an incorrect format",IF($AA373='Control Panel'!$F$36,$AA373,IF($AA373='Control Panel'!$F$37,$AA373,IF($AA373='Control Panel'!$F$38,$AA373,IF($AA373='Control Panel'!$F$39,$AA373,IF($AA373='Control Panel'!$F$40,$AA373,IF($AA373='Control Panel'!$F$41,$AA373,"Error -- Availability entered in an incorrect format"))))))))</f>
        <v>N</v>
      </c>
    </row>
    <row r="374" spans="1:28" s="15" customFormat="1" x14ac:dyDescent="0.35">
      <c r="A374" s="7">
        <v>362</v>
      </c>
      <c r="B374" s="215" t="s">
        <v>1906</v>
      </c>
      <c r="C374" s="14"/>
      <c r="D374" s="231"/>
      <c r="E374" s="299"/>
      <c r="F374" s="215" t="str">
        <f t="shared" si="10"/>
        <v>N/A</v>
      </c>
      <c r="G374" s="6"/>
      <c r="AA374" s="15" t="str">
        <f t="shared" si="11"/>
        <v/>
      </c>
      <c r="AB374" s="15" t="str">
        <f>IF(LEN($AA374)=0,"N",IF(LEN($AA374)&gt;1,"Error -- Availability entered in an incorrect format",IF($AA374='Control Panel'!$F$36,$AA374,IF($AA374='Control Panel'!$F$37,$AA374,IF($AA374='Control Panel'!$F$38,$AA374,IF($AA374='Control Panel'!$F$39,$AA374,IF($AA374='Control Panel'!$F$40,$AA374,IF($AA374='Control Panel'!$F$41,$AA374,"Error -- Availability entered in an incorrect format"))))))))</f>
        <v>N</v>
      </c>
    </row>
    <row r="375" spans="1:28" s="15" customFormat="1" ht="29" x14ac:dyDescent="0.35">
      <c r="A375" s="7">
        <v>363</v>
      </c>
      <c r="B375" s="215" t="s">
        <v>1907</v>
      </c>
      <c r="C375" s="292" t="s">
        <v>222</v>
      </c>
      <c r="D375" s="231"/>
      <c r="E375" s="299"/>
      <c r="F375" s="215" t="str">
        <f t="shared" si="10"/>
        <v>N/A</v>
      </c>
      <c r="G375" s="6"/>
      <c r="AA375" s="15" t="str">
        <f t="shared" si="11"/>
        <v/>
      </c>
      <c r="AB375" s="15" t="str">
        <f>IF(LEN($AA375)=0,"N",IF(LEN($AA375)&gt;1,"Error -- Availability entered in an incorrect format",IF($AA375='Control Panel'!$F$36,$AA375,IF($AA375='Control Panel'!$F$37,$AA375,IF($AA375='Control Panel'!$F$38,$AA375,IF($AA375='Control Panel'!$F$39,$AA375,IF($AA375='Control Panel'!$F$40,$AA375,IF($AA375='Control Panel'!$F$41,$AA375,"Error -- Availability entered in an incorrect format"))))))))</f>
        <v>N</v>
      </c>
    </row>
    <row r="376" spans="1:28" s="15" customFormat="1" x14ac:dyDescent="0.35">
      <c r="A376" s="7">
        <v>364</v>
      </c>
      <c r="B376" s="306" t="s">
        <v>1908</v>
      </c>
      <c r="C376" s="14" t="s">
        <v>6</v>
      </c>
      <c r="D376" s="231"/>
      <c r="E376" s="299"/>
      <c r="F376" s="215" t="str">
        <f t="shared" si="10"/>
        <v>N/A</v>
      </c>
      <c r="G376" s="6"/>
      <c r="AA376" s="15" t="str">
        <f t="shared" si="11"/>
        <v/>
      </c>
      <c r="AB376" s="15" t="str">
        <f>IF(LEN($AA376)=0,"N",IF(LEN($AA376)&gt;1,"Error -- Availability entered in an incorrect format",IF($AA376='Control Panel'!$F$36,$AA376,IF($AA376='Control Panel'!$F$37,$AA376,IF($AA376='Control Panel'!$F$38,$AA376,IF($AA376='Control Panel'!$F$39,$AA376,IF($AA376='Control Panel'!$F$40,$AA376,IF($AA376='Control Panel'!$F$41,$AA376,"Error -- Availability entered in an incorrect format"))))))))</f>
        <v>N</v>
      </c>
    </row>
    <row r="377" spans="1:28" s="15" customFormat="1" x14ac:dyDescent="0.35">
      <c r="A377" s="7">
        <v>365</v>
      </c>
      <c r="B377" s="306" t="s">
        <v>1909</v>
      </c>
      <c r="C377" s="14" t="s">
        <v>6</v>
      </c>
      <c r="D377" s="231"/>
      <c r="E377" s="299"/>
      <c r="F377" s="215" t="str">
        <f t="shared" si="10"/>
        <v>N/A</v>
      </c>
      <c r="G377" s="6"/>
      <c r="AA377" s="15" t="str">
        <f t="shared" si="11"/>
        <v/>
      </c>
      <c r="AB377" s="15" t="str">
        <f>IF(LEN($AA377)=0,"N",IF(LEN($AA377)&gt;1,"Error -- Availability entered in an incorrect format",IF($AA377='Control Panel'!$F$36,$AA377,IF($AA377='Control Panel'!$F$37,$AA377,IF($AA377='Control Panel'!$F$38,$AA377,IF($AA377='Control Panel'!$F$39,$AA377,IF($AA377='Control Panel'!$F$40,$AA377,IF($AA377='Control Panel'!$F$41,$AA377,"Error -- Availability entered in an incorrect format"))))))))</f>
        <v>N</v>
      </c>
    </row>
    <row r="378" spans="1:28" s="15" customFormat="1" x14ac:dyDescent="0.35">
      <c r="A378" s="7">
        <v>366</v>
      </c>
      <c r="B378" s="306" t="s">
        <v>1910</v>
      </c>
      <c r="C378" s="14" t="s">
        <v>6</v>
      </c>
      <c r="D378" s="231"/>
      <c r="E378" s="299"/>
      <c r="F378" s="215" t="str">
        <f t="shared" si="10"/>
        <v>N/A</v>
      </c>
      <c r="G378" s="6"/>
      <c r="AA378" s="15" t="str">
        <f t="shared" si="11"/>
        <v/>
      </c>
      <c r="AB378" s="15" t="str">
        <f>IF(LEN($AA378)=0,"N",IF(LEN($AA378)&gt;1,"Error -- Availability entered in an incorrect format",IF($AA378='Control Panel'!$F$36,$AA378,IF($AA378='Control Panel'!$F$37,$AA378,IF($AA378='Control Panel'!$F$38,$AA378,IF($AA378='Control Panel'!$F$39,$AA378,IF($AA378='Control Panel'!$F$40,$AA378,IF($AA378='Control Panel'!$F$41,$AA378,"Error -- Availability entered in an incorrect format"))))))))</f>
        <v>N</v>
      </c>
    </row>
    <row r="379" spans="1:28" s="15" customFormat="1" x14ac:dyDescent="0.35">
      <c r="A379" s="7">
        <v>367</v>
      </c>
      <c r="B379" s="306" t="s">
        <v>1911</v>
      </c>
      <c r="C379" s="14" t="s">
        <v>6</v>
      </c>
      <c r="D379" s="231"/>
      <c r="E379" s="299"/>
      <c r="F379" s="215" t="str">
        <f t="shared" si="10"/>
        <v>N/A</v>
      </c>
      <c r="G379" s="6"/>
      <c r="AA379" s="15" t="str">
        <f t="shared" si="11"/>
        <v/>
      </c>
      <c r="AB379" s="15" t="str">
        <f>IF(LEN($AA379)=0,"N",IF(LEN($AA379)&gt;1,"Error -- Availability entered in an incorrect format",IF($AA379='Control Panel'!$F$36,$AA379,IF($AA379='Control Panel'!$F$37,$AA379,IF($AA379='Control Panel'!$F$38,$AA379,IF($AA379='Control Panel'!$F$39,$AA379,IF($AA379='Control Panel'!$F$40,$AA379,IF($AA379='Control Panel'!$F$41,$AA379,"Error -- Availability entered in an incorrect format"))))))))</f>
        <v>N</v>
      </c>
    </row>
    <row r="380" spans="1:28" s="15" customFormat="1" x14ac:dyDescent="0.35">
      <c r="A380" s="7">
        <v>368</v>
      </c>
      <c r="B380" s="306" t="s">
        <v>1912</v>
      </c>
      <c r="C380" s="14" t="s">
        <v>6</v>
      </c>
      <c r="D380" s="231"/>
      <c r="E380" s="299"/>
      <c r="F380" s="215" t="str">
        <f t="shared" si="10"/>
        <v>N/A</v>
      </c>
      <c r="G380" s="6"/>
      <c r="AA380" s="15" t="str">
        <f t="shared" si="11"/>
        <v/>
      </c>
      <c r="AB380" s="15" t="str">
        <f>IF(LEN($AA380)=0,"N",IF(LEN($AA380)&gt;1,"Error -- Availability entered in an incorrect format",IF($AA380='Control Panel'!$F$36,$AA380,IF($AA380='Control Panel'!$F$37,$AA380,IF($AA380='Control Panel'!$F$38,$AA380,IF($AA380='Control Panel'!$F$39,$AA380,IF($AA380='Control Panel'!$F$40,$AA380,IF($AA380='Control Panel'!$F$41,$AA380,"Error -- Availability entered in an incorrect format"))))))))</f>
        <v>N</v>
      </c>
    </row>
    <row r="381" spans="1:28" s="15" customFormat="1" ht="29" x14ac:dyDescent="0.35">
      <c r="A381" s="7">
        <v>369</v>
      </c>
      <c r="B381" s="215" t="s">
        <v>1913</v>
      </c>
      <c r="C381" s="14" t="s">
        <v>7</v>
      </c>
      <c r="D381" s="231"/>
      <c r="E381" s="299"/>
      <c r="F381" s="215" t="str">
        <f t="shared" si="10"/>
        <v>N/A</v>
      </c>
      <c r="G381" s="6"/>
      <c r="AA381" s="15" t="str">
        <f t="shared" si="11"/>
        <v/>
      </c>
      <c r="AB381" s="15" t="str">
        <f>IF(LEN($AA381)=0,"N",IF(LEN($AA381)&gt;1,"Error -- Availability entered in an incorrect format",IF($AA381='Control Panel'!$F$36,$AA381,IF($AA381='Control Panel'!$F$37,$AA381,IF($AA381='Control Panel'!$F$38,$AA381,IF($AA381='Control Panel'!$F$39,$AA381,IF($AA381='Control Panel'!$F$40,$AA381,IF($AA381='Control Panel'!$F$41,$AA381,"Error -- Availability entered in an incorrect format"))))))))</f>
        <v>N</v>
      </c>
    </row>
    <row r="382" spans="1:28" s="15" customFormat="1" ht="29" x14ac:dyDescent="0.35">
      <c r="A382" s="7">
        <v>370</v>
      </c>
      <c r="B382" s="215" t="s">
        <v>1914</v>
      </c>
      <c r="C382" s="292" t="s">
        <v>222</v>
      </c>
      <c r="D382" s="231"/>
      <c r="E382" s="299"/>
      <c r="F382" s="215" t="str">
        <f t="shared" si="10"/>
        <v>N/A</v>
      </c>
      <c r="G382" s="6"/>
      <c r="AA382" s="15" t="str">
        <f t="shared" si="11"/>
        <v/>
      </c>
      <c r="AB382" s="15" t="str">
        <f>IF(LEN($AA382)=0,"N",IF(LEN($AA382)&gt;1,"Error -- Availability entered in an incorrect format",IF($AA382='Control Panel'!$F$36,$AA382,IF($AA382='Control Panel'!$F$37,$AA382,IF($AA382='Control Panel'!$F$38,$AA382,IF($AA382='Control Panel'!$F$39,$AA382,IF($AA382='Control Panel'!$F$40,$AA382,IF($AA382='Control Panel'!$F$41,$AA382,"Error -- Availability entered in an incorrect format"))))))))</f>
        <v>N</v>
      </c>
    </row>
    <row r="383" spans="1:28" s="15" customFormat="1" x14ac:dyDescent="0.35">
      <c r="A383" s="7">
        <v>371</v>
      </c>
      <c r="B383" s="306" t="s">
        <v>1915</v>
      </c>
      <c r="C383" s="14" t="s">
        <v>7</v>
      </c>
      <c r="D383" s="231"/>
      <c r="E383" s="299"/>
      <c r="F383" s="215" t="str">
        <f t="shared" si="10"/>
        <v>N/A</v>
      </c>
      <c r="G383" s="6"/>
      <c r="AA383" s="15" t="str">
        <f t="shared" si="11"/>
        <v/>
      </c>
      <c r="AB383" s="15" t="str">
        <f>IF(LEN($AA383)=0,"N",IF(LEN($AA383)&gt;1,"Error -- Availability entered in an incorrect format",IF($AA383='Control Panel'!$F$36,$AA383,IF($AA383='Control Panel'!$F$37,$AA383,IF($AA383='Control Panel'!$F$38,$AA383,IF($AA383='Control Panel'!$F$39,$AA383,IF($AA383='Control Panel'!$F$40,$AA383,IF($AA383='Control Panel'!$F$41,$AA383,"Error -- Availability entered in an incorrect format"))))))))</f>
        <v>N</v>
      </c>
    </row>
    <row r="384" spans="1:28" s="15" customFormat="1" x14ac:dyDescent="0.35">
      <c r="A384" s="7">
        <v>372</v>
      </c>
      <c r="B384" s="306" t="s">
        <v>233</v>
      </c>
      <c r="C384" s="14" t="s">
        <v>7</v>
      </c>
      <c r="D384" s="231"/>
      <c r="E384" s="299"/>
      <c r="F384" s="215" t="str">
        <f t="shared" si="10"/>
        <v>N/A</v>
      </c>
      <c r="G384" s="6"/>
      <c r="AA384" s="15" t="str">
        <f t="shared" si="11"/>
        <v/>
      </c>
      <c r="AB384" s="15" t="str">
        <f>IF(LEN($AA384)=0,"N",IF(LEN($AA384)&gt;1,"Error -- Availability entered in an incorrect format",IF($AA384='Control Panel'!$F$36,$AA384,IF($AA384='Control Panel'!$F$37,$AA384,IF($AA384='Control Panel'!$F$38,$AA384,IF($AA384='Control Panel'!$F$39,$AA384,IF($AA384='Control Panel'!$F$40,$AA384,IF($AA384='Control Panel'!$F$41,$AA384,"Error -- Availability entered in an incorrect format"))))))))</f>
        <v>N</v>
      </c>
    </row>
    <row r="385" spans="1:28" s="15" customFormat="1" x14ac:dyDescent="0.35">
      <c r="A385" s="7">
        <v>373</v>
      </c>
      <c r="B385" s="306" t="s">
        <v>136</v>
      </c>
      <c r="C385" s="14" t="s">
        <v>7</v>
      </c>
      <c r="D385" s="231"/>
      <c r="E385" s="299"/>
      <c r="F385" s="215" t="str">
        <f t="shared" si="10"/>
        <v>N/A</v>
      </c>
      <c r="G385" s="6"/>
      <c r="AA385" s="15" t="str">
        <f t="shared" si="11"/>
        <v/>
      </c>
      <c r="AB385" s="15" t="str">
        <f>IF(LEN($AA385)=0,"N",IF(LEN($AA385)&gt;1,"Error -- Availability entered in an incorrect format",IF($AA385='Control Panel'!$F$36,$AA385,IF($AA385='Control Panel'!$F$37,$AA385,IF($AA385='Control Panel'!$F$38,$AA385,IF($AA385='Control Panel'!$F$39,$AA385,IF($AA385='Control Panel'!$F$40,$AA385,IF($AA385='Control Panel'!$F$41,$AA385,"Error -- Availability entered in an incorrect format"))))))))</f>
        <v>N</v>
      </c>
    </row>
    <row r="386" spans="1:28" s="15" customFormat="1" x14ac:dyDescent="0.35">
      <c r="A386" s="7">
        <v>374</v>
      </c>
      <c r="B386" s="306" t="s">
        <v>1916</v>
      </c>
      <c r="C386" s="14" t="s">
        <v>7</v>
      </c>
      <c r="D386" s="231"/>
      <c r="E386" s="299"/>
      <c r="F386" s="215" t="str">
        <f t="shared" si="10"/>
        <v>N/A</v>
      </c>
      <c r="G386" s="6"/>
      <c r="AA386" s="15" t="str">
        <f t="shared" si="11"/>
        <v/>
      </c>
      <c r="AB386" s="15" t="str">
        <f>IF(LEN($AA386)=0,"N",IF(LEN($AA386)&gt;1,"Error -- Availability entered in an incorrect format",IF($AA386='Control Panel'!$F$36,$AA386,IF($AA386='Control Panel'!$F$37,$AA386,IF($AA386='Control Panel'!$F$38,$AA386,IF($AA386='Control Panel'!$F$39,$AA386,IF($AA386='Control Panel'!$F$40,$AA386,IF($AA386='Control Panel'!$F$41,$AA386,"Error -- Availability entered in an incorrect format"))))))))</f>
        <v>N</v>
      </c>
    </row>
    <row r="387" spans="1:28" s="15" customFormat="1" x14ac:dyDescent="0.35">
      <c r="A387" s="7">
        <v>375</v>
      </c>
      <c r="B387" s="306" t="s">
        <v>1917</v>
      </c>
      <c r="C387" s="14" t="s">
        <v>7</v>
      </c>
      <c r="D387" s="231"/>
      <c r="E387" s="299"/>
      <c r="F387" s="215" t="str">
        <f t="shared" si="10"/>
        <v>N/A</v>
      </c>
      <c r="G387" s="6"/>
      <c r="AA387" s="15" t="str">
        <f t="shared" si="11"/>
        <v/>
      </c>
      <c r="AB387" s="15" t="str">
        <f>IF(LEN($AA387)=0,"N",IF(LEN($AA387)&gt;1,"Error -- Availability entered in an incorrect format",IF($AA387='Control Panel'!$F$36,$AA387,IF($AA387='Control Panel'!$F$37,$AA387,IF($AA387='Control Panel'!$F$38,$AA387,IF($AA387='Control Panel'!$F$39,$AA387,IF($AA387='Control Panel'!$F$40,$AA387,IF($AA387='Control Panel'!$F$41,$AA387,"Error -- Availability entered in an incorrect format"))))))))</f>
        <v>N</v>
      </c>
    </row>
    <row r="388" spans="1:28" s="15" customFormat="1" x14ac:dyDescent="0.35">
      <c r="A388" s="7">
        <v>376</v>
      </c>
      <c r="B388" s="306" t="s">
        <v>1918</v>
      </c>
      <c r="C388" s="14" t="s">
        <v>7</v>
      </c>
      <c r="D388" s="231"/>
      <c r="E388" s="299"/>
      <c r="F388" s="215" t="str">
        <f t="shared" si="10"/>
        <v>N/A</v>
      </c>
      <c r="G388" s="6"/>
      <c r="AA388" s="15" t="str">
        <f t="shared" si="11"/>
        <v/>
      </c>
      <c r="AB388" s="15" t="str">
        <f>IF(LEN($AA388)=0,"N",IF(LEN($AA388)&gt;1,"Error -- Availability entered in an incorrect format",IF($AA388='Control Panel'!$F$36,$AA388,IF($AA388='Control Panel'!$F$37,$AA388,IF($AA388='Control Panel'!$F$38,$AA388,IF($AA388='Control Panel'!$F$39,$AA388,IF($AA388='Control Panel'!$F$40,$AA388,IF($AA388='Control Panel'!$F$41,$AA388,"Error -- Availability entered in an incorrect format"))))))))</f>
        <v>N</v>
      </c>
    </row>
    <row r="389" spans="1:28" s="15" customFormat="1" x14ac:dyDescent="0.35">
      <c r="A389" s="7">
        <v>377</v>
      </c>
      <c r="B389" s="309" t="s">
        <v>1919</v>
      </c>
      <c r="C389" s="14" t="s">
        <v>7</v>
      </c>
      <c r="D389" s="231"/>
      <c r="E389" s="299"/>
      <c r="F389" s="215" t="str">
        <f t="shared" si="10"/>
        <v>N/A</v>
      </c>
      <c r="G389" s="6"/>
      <c r="AA389" s="15" t="str">
        <f t="shared" si="11"/>
        <v/>
      </c>
      <c r="AB389" s="15" t="str">
        <f>IF(LEN($AA389)=0,"N",IF(LEN($AA389)&gt;1,"Error -- Availability entered in an incorrect format",IF($AA389='Control Panel'!$F$36,$AA389,IF($AA389='Control Panel'!$F$37,$AA389,IF($AA389='Control Panel'!$F$38,$AA389,IF($AA389='Control Panel'!$F$39,$AA389,IF($AA389='Control Panel'!$F$40,$AA389,IF($AA389='Control Panel'!$F$41,$AA389,"Error -- Availability entered in an incorrect format"))))))))</f>
        <v>N</v>
      </c>
    </row>
    <row r="390" spans="1:28" s="15" customFormat="1" x14ac:dyDescent="0.35">
      <c r="A390" s="7">
        <v>378</v>
      </c>
      <c r="B390" s="306" t="s">
        <v>1920</v>
      </c>
      <c r="C390" s="14" t="s">
        <v>7</v>
      </c>
      <c r="D390" s="231"/>
      <c r="E390" s="299"/>
      <c r="F390" s="215" t="str">
        <f t="shared" si="10"/>
        <v>N/A</v>
      </c>
      <c r="G390" s="6"/>
      <c r="AA390" s="15" t="str">
        <f t="shared" si="11"/>
        <v/>
      </c>
      <c r="AB390" s="15" t="str">
        <f>IF(LEN($AA390)=0,"N",IF(LEN($AA390)&gt;1,"Error -- Availability entered in an incorrect format",IF($AA390='Control Panel'!$F$36,$AA390,IF($AA390='Control Panel'!$F$37,$AA390,IF($AA390='Control Panel'!$F$38,$AA390,IF($AA390='Control Panel'!$F$39,$AA390,IF($AA390='Control Panel'!$F$40,$AA390,IF($AA390='Control Panel'!$F$41,$AA390,"Error -- Availability entered in an incorrect format"))))))))</f>
        <v>N</v>
      </c>
    </row>
    <row r="391" spans="1:28" s="15" customFormat="1" x14ac:dyDescent="0.35">
      <c r="A391" s="7">
        <v>379</v>
      </c>
      <c r="B391" s="306" t="s">
        <v>661</v>
      </c>
      <c r="C391" s="14" t="s">
        <v>7</v>
      </c>
      <c r="D391" s="231"/>
      <c r="E391" s="299"/>
      <c r="F391" s="215" t="str">
        <f t="shared" si="10"/>
        <v>N/A</v>
      </c>
      <c r="G391" s="6"/>
      <c r="AA391" s="15" t="str">
        <f t="shared" si="11"/>
        <v/>
      </c>
      <c r="AB391" s="15" t="str">
        <f>IF(LEN($AA391)=0,"N",IF(LEN($AA391)&gt;1,"Error -- Availability entered in an incorrect format",IF($AA391='Control Panel'!$F$36,$AA391,IF($AA391='Control Panel'!$F$37,$AA391,IF($AA391='Control Panel'!$F$38,$AA391,IF($AA391='Control Panel'!$F$39,$AA391,IF($AA391='Control Panel'!$F$40,$AA391,IF($AA391='Control Panel'!$F$41,$AA391,"Error -- Availability entered in an incorrect format"))))))))</f>
        <v>N</v>
      </c>
    </row>
    <row r="392" spans="1:28" s="15" customFormat="1" ht="29" x14ac:dyDescent="0.35">
      <c r="A392" s="7">
        <v>380</v>
      </c>
      <c r="B392" s="215" t="s">
        <v>1921</v>
      </c>
      <c r="C392" s="292" t="s">
        <v>222</v>
      </c>
      <c r="D392" s="231"/>
      <c r="E392" s="299"/>
      <c r="F392" s="215" t="str">
        <f t="shared" si="10"/>
        <v>N/A</v>
      </c>
      <c r="G392" s="6"/>
      <c r="AA392" s="15" t="str">
        <f t="shared" si="11"/>
        <v/>
      </c>
      <c r="AB392" s="15" t="str">
        <f>IF(LEN($AA392)=0,"N",IF(LEN($AA392)&gt;1,"Error -- Availability entered in an incorrect format",IF($AA392='Control Panel'!$F$36,$AA392,IF($AA392='Control Panel'!$F$37,$AA392,IF($AA392='Control Panel'!$F$38,$AA392,IF($AA392='Control Panel'!$F$39,$AA392,IF($AA392='Control Panel'!$F$40,$AA392,IF($AA392='Control Panel'!$F$41,$AA392,"Error -- Availability entered in an incorrect format"))))))))</f>
        <v>N</v>
      </c>
    </row>
    <row r="393" spans="1:28" s="15" customFormat="1" x14ac:dyDescent="0.35">
      <c r="A393" s="7">
        <v>381</v>
      </c>
      <c r="B393" s="306" t="s">
        <v>1922</v>
      </c>
      <c r="C393" s="14" t="s">
        <v>5</v>
      </c>
      <c r="D393" s="231"/>
      <c r="E393" s="299"/>
      <c r="F393" s="215" t="str">
        <f t="shared" si="10"/>
        <v>N/A</v>
      </c>
      <c r="G393" s="6"/>
      <c r="AA393" s="15" t="str">
        <f t="shared" si="11"/>
        <v/>
      </c>
      <c r="AB393" s="15" t="str">
        <f>IF(LEN($AA393)=0,"N",IF(LEN($AA393)&gt;1,"Error -- Availability entered in an incorrect format",IF($AA393='Control Panel'!$F$36,$AA393,IF($AA393='Control Panel'!$F$37,$AA393,IF($AA393='Control Panel'!$F$38,$AA393,IF($AA393='Control Panel'!$F$39,$AA393,IF($AA393='Control Panel'!$F$40,$AA393,IF($AA393='Control Panel'!$F$41,$AA393,"Error -- Availability entered in an incorrect format"))))))))</f>
        <v>N</v>
      </c>
    </row>
    <row r="394" spans="1:28" s="15" customFormat="1" x14ac:dyDescent="0.35">
      <c r="A394" s="7">
        <v>382</v>
      </c>
      <c r="B394" s="306" t="s">
        <v>1915</v>
      </c>
      <c r="C394" s="14" t="s">
        <v>5</v>
      </c>
      <c r="D394" s="231"/>
      <c r="E394" s="299"/>
      <c r="F394" s="215" t="str">
        <f t="shared" si="10"/>
        <v>N/A</v>
      </c>
      <c r="G394" s="6"/>
      <c r="AA394" s="15" t="str">
        <f t="shared" si="11"/>
        <v/>
      </c>
      <c r="AB394" s="15" t="str">
        <f>IF(LEN($AA394)=0,"N",IF(LEN($AA394)&gt;1,"Error -- Availability entered in an incorrect format",IF($AA394='Control Panel'!$F$36,$AA394,IF($AA394='Control Panel'!$F$37,$AA394,IF($AA394='Control Panel'!$F$38,$AA394,IF($AA394='Control Panel'!$F$39,$AA394,IF($AA394='Control Panel'!$F$40,$AA394,IF($AA394='Control Panel'!$F$41,$AA394,"Error -- Availability entered in an incorrect format"))))))))</f>
        <v>N</v>
      </c>
    </row>
    <row r="395" spans="1:28" s="15" customFormat="1" x14ac:dyDescent="0.35">
      <c r="A395" s="7">
        <v>383</v>
      </c>
      <c r="B395" s="306" t="s">
        <v>1923</v>
      </c>
      <c r="C395" s="14" t="s">
        <v>5</v>
      </c>
      <c r="D395" s="231"/>
      <c r="E395" s="299"/>
      <c r="F395" s="215" t="str">
        <f t="shared" si="10"/>
        <v>N/A</v>
      </c>
      <c r="G395" s="6"/>
      <c r="AA395" s="15" t="str">
        <f t="shared" si="11"/>
        <v/>
      </c>
      <c r="AB395" s="15" t="str">
        <f>IF(LEN($AA395)=0,"N",IF(LEN($AA395)&gt;1,"Error -- Availability entered in an incorrect format",IF($AA395='Control Panel'!$F$36,$AA395,IF($AA395='Control Panel'!$F$37,$AA395,IF($AA395='Control Panel'!$F$38,$AA395,IF($AA395='Control Panel'!$F$39,$AA395,IF($AA395='Control Panel'!$F$40,$AA395,IF($AA395='Control Panel'!$F$41,$AA395,"Error -- Availability entered in an incorrect format"))))))))</f>
        <v>N</v>
      </c>
    </row>
    <row r="396" spans="1:28" s="15" customFormat="1" x14ac:dyDescent="0.35">
      <c r="A396" s="7">
        <v>384</v>
      </c>
      <c r="B396" s="306" t="s">
        <v>1924</v>
      </c>
      <c r="C396" s="14" t="s">
        <v>5</v>
      </c>
      <c r="D396" s="231"/>
      <c r="E396" s="299"/>
      <c r="F396" s="215" t="str">
        <f t="shared" si="10"/>
        <v>N/A</v>
      </c>
      <c r="G396" s="6"/>
      <c r="AA396" s="15" t="str">
        <f t="shared" si="11"/>
        <v/>
      </c>
      <c r="AB396" s="15" t="str">
        <f>IF(LEN($AA396)=0,"N",IF(LEN($AA396)&gt;1,"Error -- Availability entered in an incorrect format",IF($AA396='Control Panel'!$F$36,$AA396,IF($AA396='Control Panel'!$F$37,$AA396,IF($AA396='Control Panel'!$F$38,$AA396,IF($AA396='Control Panel'!$F$39,$AA396,IF($AA396='Control Panel'!$F$40,$AA396,IF($AA396='Control Panel'!$F$41,$AA396,"Error -- Availability entered in an incorrect format"))))))))</f>
        <v>N</v>
      </c>
    </row>
    <row r="397" spans="1:28" s="15" customFormat="1" x14ac:dyDescent="0.35">
      <c r="A397" s="7">
        <v>385</v>
      </c>
      <c r="B397" s="306" t="s">
        <v>1925</v>
      </c>
      <c r="C397" s="14" t="s">
        <v>5</v>
      </c>
      <c r="D397" s="231"/>
      <c r="E397" s="299"/>
      <c r="F397" s="215" t="str">
        <f t="shared" si="10"/>
        <v>N/A</v>
      </c>
      <c r="G397" s="6"/>
      <c r="AA397" s="15" t="str">
        <f t="shared" si="11"/>
        <v/>
      </c>
      <c r="AB397" s="15" t="str">
        <f>IF(LEN($AA397)=0,"N",IF(LEN($AA397)&gt;1,"Error -- Availability entered in an incorrect format",IF($AA397='Control Panel'!$F$36,$AA397,IF($AA397='Control Panel'!$F$37,$AA397,IF($AA397='Control Panel'!$F$38,$AA397,IF($AA397='Control Panel'!$F$39,$AA397,IF($AA397='Control Panel'!$F$40,$AA397,IF($AA397='Control Panel'!$F$41,$AA397,"Error -- Availability entered in an incorrect format"))))))))</f>
        <v>N</v>
      </c>
    </row>
    <row r="398" spans="1:28" s="15" customFormat="1" x14ac:dyDescent="0.35">
      <c r="A398" s="7">
        <v>386</v>
      </c>
      <c r="B398" s="306" t="s">
        <v>51</v>
      </c>
      <c r="C398" s="14" t="s">
        <v>5</v>
      </c>
      <c r="D398" s="231"/>
      <c r="E398" s="299"/>
      <c r="F398" s="215" t="str">
        <f t="shared" ref="F398:F422" si="12">IF($D$10=$A$9,"N/A",$D$10)</f>
        <v>N/A</v>
      </c>
      <c r="G398" s="6"/>
      <c r="AA398" s="15" t="str">
        <f t="shared" ref="AA398:AA422" si="13">TRIM($D398)</f>
        <v/>
      </c>
      <c r="AB398" s="15" t="str">
        <f>IF(LEN($AA398)=0,"N",IF(LEN($AA398)&gt;1,"Error -- Availability entered in an incorrect format",IF($AA398='Control Panel'!$F$36,$AA398,IF($AA398='Control Panel'!$F$37,$AA398,IF($AA398='Control Panel'!$F$38,$AA398,IF($AA398='Control Panel'!$F$39,$AA398,IF($AA398='Control Panel'!$F$40,$AA398,IF($AA398='Control Panel'!$F$41,$AA398,"Error -- Availability entered in an incorrect format"))))))))</f>
        <v>N</v>
      </c>
    </row>
    <row r="399" spans="1:28" s="15" customFormat="1" x14ac:dyDescent="0.35">
      <c r="A399" s="7">
        <v>387</v>
      </c>
      <c r="B399" s="306" t="s">
        <v>1926</v>
      </c>
      <c r="C399" s="14" t="s">
        <v>5</v>
      </c>
      <c r="D399" s="231"/>
      <c r="E399" s="299"/>
      <c r="F399" s="215" t="str">
        <f t="shared" si="12"/>
        <v>N/A</v>
      </c>
      <c r="G399" s="6"/>
      <c r="AA399" s="15" t="str">
        <f t="shared" si="13"/>
        <v/>
      </c>
      <c r="AB399" s="15" t="str">
        <f>IF(LEN($AA399)=0,"N",IF(LEN($AA399)&gt;1,"Error -- Availability entered in an incorrect format",IF($AA399='Control Panel'!$F$36,$AA399,IF($AA399='Control Panel'!$F$37,$AA399,IF($AA399='Control Panel'!$F$38,$AA399,IF($AA399='Control Panel'!$F$39,$AA399,IF($AA399='Control Panel'!$F$40,$AA399,IF($AA399='Control Panel'!$F$41,$AA399,"Error -- Availability entered in an incorrect format"))))))))</f>
        <v>N</v>
      </c>
    </row>
    <row r="400" spans="1:28" s="15" customFormat="1" x14ac:dyDescent="0.35">
      <c r="A400" s="7">
        <v>388</v>
      </c>
      <c r="B400" s="306" t="s">
        <v>661</v>
      </c>
      <c r="C400" s="14" t="s">
        <v>5</v>
      </c>
      <c r="D400" s="231"/>
      <c r="E400" s="299"/>
      <c r="F400" s="215" t="str">
        <f t="shared" si="12"/>
        <v>N/A</v>
      </c>
      <c r="G400" s="6"/>
      <c r="AA400" s="15" t="str">
        <f t="shared" si="13"/>
        <v/>
      </c>
      <c r="AB400" s="15" t="str">
        <f>IF(LEN($AA400)=0,"N",IF(LEN($AA400)&gt;1,"Error -- Availability entered in an incorrect format",IF($AA400='Control Panel'!$F$36,$AA400,IF($AA400='Control Panel'!$F$37,$AA400,IF($AA400='Control Panel'!$F$38,$AA400,IF($AA400='Control Panel'!$F$39,$AA400,IF($AA400='Control Panel'!$F$40,$AA400,IF($AA400='Control Panel'!$F$41,$AA400,"Error -- Availability entered in an incorrect format"))))))))</f>
        <v>N</v>
      </c>
    </row>
    <row r="401" spans="1:28" s="15" customFormat="1" x14ac:dyDescent="0.35">
      <c r="A401" s="7">
        <v>389</v>
      </c>
      <c r="B401" s="215" t="s">
        <v>1927</v>
      </c>
      <c r="C401" s="292" t="s">
        <v>6</v>
      </c>
      <c r="D401" s="231"/>
      <c r="E401" s="299"/>
      <c r="F401" s="215" t="str">
        <f t="shared" si="12"/>
        <v>N/A</v>
      </c>
      <c r="G401" s="6"/>
      <c r="AA401" s="15" t="str">
        <f t="shared" si="13"/>
        <v/>
      </c>
      <c r="AB401" s="15" t="str">
        <f>IF(LEN($AA401)=0,"N",IF(LEN($AA401)&gt;1,"Error -- Availability entered in an incorrect format",IF($AA401='Control Panel'!$F$36,$AA401,IF($AA401='Control Panel'!$F$37,$AA401,IF($AA401='Control Panel'!$F$38,$AA401,IF($AA401='Control Panel'!$F$39,$AA401,IF($AA401='Control Panel'!$F$40,$AA401,IF($AA401='Control Panel'!$F$41,$AA401,"Error -- Availability entered in an incorrect format"))))))))</f>
        <v>N</v>
      </c>
    </row>
    <row r="402" spans="1:28" s="15" customFormat="1" x14ac:dyDescent="0.35">
      <c r="A402" s="7">
        <v>390</v>
      </c>
      <c r="B402" s="215" t="s">
        <v>1928</v>
      </c>
      <c r="C402" s="14"/>
      <c r="D402" s="231"/>
      <c r="E402" s="299"/>
      <c r="F402" s="215" t="str">
        <f t="shared" si="12"/>
        <v>N/A</v>
      </c>
      <c r="G402" s="6"/>
      <c r="AA402" s="15" t="str">
        <f t="shared" si="13"/>
        <v/>
      </c>
      <c r="AB402" s="15" t="str">
        <f>IF(LEN($AA402)=0,"N",IF(LEN($AA402)&gt;1,"Error -- Availability entered in an incorrect format",IF($AA402='Control Panel'!$F$36,$AA402,IF($AA402='Control Panel'!$F$37,$AA402,IF($AA402='Control Panel'!$F$38,$AA402,IF($AA402='Control Panel'!$F$39,$AA402,IF($AA402='Control Panel'!$F$40,$AA402,IF($AA402='Control Panel'!$F$41,$AA402,"Error -- Availability entered in an incorrect format"))))))))</f>
        <v>N</v>
      </c>
    </row>
    <row r="403" spans="1:28" s="15" customFormat="1" ht="29" x14ac:dyDescent="0.35">
      <c r="A403" s="7">
        <v>391</v>
      </c>
      <c r="B403" s="215" t="s">
        <v>1929</v>
      </c>
      <c r="C403" s="14" t="s">
        <v>5</v>
      </c>
      <c r="D403" s="231"/>
      <c r="E403" s="299"/>
      <c r="F403" s="215" t="str">
        <f t="shared" si="12"/>
        <v>N/A</v>
      </c>
      <c r="G403" s="6"/>
      <c r="AA403" s="15" t="str">
        <f t="shared" si="13"/>
        <v/>
      </c>
      <c r="AB403" s="15" t="str">
        <f>IF(LEN($AA403)=0,"N",IF(LEN($AA403)&gt;1,"Error -- Availability entered in an incorrect format",IF($AA403='Control Panel'!$F$36,$AA403,IF($AA403='Control Panel'!$F$37,$AA403,IF($AA403='Control Panel'!$F$38,$AA403,IF($AA403='Control Panel'!$F$39,$AA403,IF($AA403='Control Panel'!$F$40,$AA403,IF($AA403='Control Panel'!$F$41,$AA403,"Error -- Availability entered in an incorrect format"))))))))</f>
        <v>N</v>
      </c>
    </row>
    <row r="404" spans="1:28" s="15" customFormat="1" x14ac:dyDescent="0.35">
      <c r="A404" s="7">
        <v>392</v>
      </c>
      <c r="B404" s="215" t="s">
        <v>1930</v>
      </c>
      <c r="C404" s="14" t="s">
        <v>222</v>
      </c>
      <c r="D404" s="231"/>
      <c r="E404" s="299"/>
      <c r="F404" s="215" t="str">
        <f t="shared" si="12"/>
        <v>N/A</v>
      </c>
      <c r="G404" s="6"/>
      <c r="AA404" s="15" t="str">
        <f t="shared" si="13"/>
        <v/>
      </c>
      <c r="AB404" s="15" t="str">
        <f>IF(LEN($AA404)=0,"N",IF(LEN($AA404)&gt;1,"Error -- Availability entered in an incorrect format",IF($AA404='Control Panel'!$F$36,$AA404,IF($AA404='Control Panel'!$F$37,$AA404,IF($AA404='Control Panel'!$F$38,$AA404,IF($AA404='Control Panel'!$F$39,$AA404,IF($AA404='Control Panel'!$F$40,$AA404,IF($AA404='Control Panel'!$F$41,$AA404,"Error -- Availability entered in an incorrect format"))))))))</f>
        <v>N</v>
      </c>
    </row>
    <row r="405" spans="1:28" s="15" customFormat="1" x14ac:dyDescent="0.35">
      <c r="A405" s="7">
        <v>393</v>
      </c>
      <c r="B405" s="306" t="s">
        <v>1931</v>
      </c>
      <c r="C405" s="14" t="s">
        <v>5</v>
      </c>
      <c r="D405" s="231"/>
      <c r="E405" s="299"/>
      <c r="F405" s="215" t="str">
        <f t="shared" si="12"/>
        <v>N/A</v>
      </c>
      <c r="G405" s="6"/>
      <c r="AA405" s="15" t="str">
        <f t="shared" si="13"/>
        <v/>
      </c>
      <c r="AB405" s="15" t="str">
        <f>IF(LEN($AA405)=0,"N",IF(LEN($AA405)&gt;1,"Error -- Availability entered in an incorrect format",IF($AA405='Control Panel'!$F$36,$AA405,IF($AA405='Control Panel'!$F$37,$AA405,IF($AA405='Control Panel'!$F$38,$AA405,IF($AA405='Control Panel'!$F$39,$AA405,IF($AA405='Control Panel'!$F$40,$AA405,IF($AA405='Control Panel'!$F$41,$AA405,"Error -- Availability entered in an incorrect format"))))))))</f>
        <v>N</v>
      </c>
    </row>
    <row r="406" spans="1:28" s="15" customFormat="1" x14ac:dyDescent="0.35">
      <c r="A406" s="7">
        <v>394</v>
      </c>
      <c r="B406" s="306" t="s">
        <v>1932</v>
      </c>
      <c r="C406" s="14" t="s">
        <v>5</v>
      </c>
      <c r="D406" s="231"/>
      <c r="E406" s="299"/>
      <c r="F406" s="215" t="str">
        <f t="shared" si="12"/>
        <v>N/A</v>
      </c>
      <c r="G406" s="6"/>
      <c r="AA406" s="15" t="str">
        <f t="shared" si="13"/>
        <v/>
      </c>
      <c r="AB406" s="15" t="str">
        <f>IF(LEN($AA406)=0,"N",IF(LEN($AA406)&gt;1,"Error -- Availability entered in an incorrect format",IF($AA406='Control Panel'!$F$36,$AA406,IF($AA406='Control Panel'!$F$37,$AA406,IF($AA406='Control Panel'!$F$38,$AA406,IF($AA406='Control Panel'!$F$39,$AA406,IF($AA406='Control Panel'!$F$40,$AA406,IF($AA406='Control Panel'!$F$41,$AA406,"Error -- Availability entered in an incorrect format"))))))))</f>
        <v>N</v>
      </c>
    </row>
    <row r="407" spans="1:28" s="15" customFormat="1" x14ac:dyDescent="0.35">
      <c r="A407" s="7">
        <v>395</v>
      </c>
      <c r="B407" s="306" t="s">
        <v>1933</v>
      </c>
      <c r="C407" s="14" t="s">
        <v>5</v>
      </c>
      <c r="D407" s="231"/>
      <c r="E407" s="299"/>
      <c r="F407" s="215" t="str">
        <f t="shared" si="12"/>
        <v>N/A</v>
      </c>
      <c r="G407" s="6"/>
      <c r="AA407" s="15" t="str">
        <f t="shared" si="13"/>
        <v/>
      </c>
      <c r="AB407" s="15" t="str">
        <f>IF(LEN($AA407)=0,"N",IF(LEN($AA407)&gt;1,"Error -- Availability entered in an incorrect format",IF($AA407='Control Panel'!$F$36,$AA407,IF($AA407='Control Panel'!$F$37,$AA407,IF($AA407='Control Panel'!$F$38,$AA407,IF($AA407='Control Panel'!$F$39,$AA407,IF($AA407='Control Panel'!$F$40,$AA407,IF($AA407='Control Panel'!$F$41,$AA407,"Error -- Availability entered in an incorrect format"))))))))</f>
        <v>N</v>
      </c>
    </row>
    <row r="408" spans="1:28" s="15" customFormat="1" x14ac:dyDescent="0.35">
      <c r="A408" s="7">
        <v>396</v>
      </c>
      <c r="B408" s="306" t="s">
        <v>1934</v>
      </c>
      <c r="C408" s="14" t="s">
        <v>5</v>
      </c>
      <c r="D408" s="231"/>
      <c r="E408" s="299"/>
      <c r="F408" s="215" t="str">
        <f t="shared" si="12"/>
        <v>N/A</v>
      </c>
      <c r="G408" s="6"/>
      <c r="AA408" s="15" t="str">
        <f t="shared" si="13"/>
        <v/>
      </c>
      <c r="AB408" s="15" t="str">
        <f>IF(LEN($AA408)=0,"N",IF(LEN($AA408)&gt;1,"Error -- Availability entered in an incorrect format",IF($AA408='Control Panel'!$F$36,$AA408,IF($AA408='Control Panel'!$F$37,$AA408,IF($AA408='Control Panel'!$F$38,$AA408,IF($AA408='Control Panel'!$F$39,$AA408,IF($AA408='Control Panel'!$F$40,$AA408,IF($AA408='Control Panel'!$F$41,$AA408,"Error -- Availability entered in an incorrect format"))))))))</f>
        <v>N</v>
      </c>
    </row>
    <row r="409" spans="1:28" s="15" customFormat="1" x14ac:dyDescent="0.35">
      <c r="A409" s="7">
        <v>397</v>
      </c>
      <c r="B409" s="306" t="s">
        <v>1935</v>
      </c>
      <c r="C409" s="14" t="s">
        <v>5</v>
      </c>
      <c r="D409" s="231"/>
      <c r="E409" s="299"/>
      <c r="F409" s="215" t="str">
        <f t="shared" si="12"/>
        <v>N/A</v>
      </c>
      <c r="G409" s="6"/>
      <c r="AA409" s="15" t="str">
        <f t="shared" si="13"/>
        <v/>
      </c>
      <c r="AB409" s="15" t="str">
        <f>IF(LEN($AA409)=0,"N",IF(LEN($AA409)&gt;1,"Error -- Availability entered in an incorrect format",IF($AA409='Control Panel'!$F$36,$AA409,IF($AA409='Control Panel'!$F$37,$AA409,IF($AA409='Control Panel'!$F$38,$AA409,IF($AA409='Control Panel'!$F$39,$AA409,IF($AA409='Control Panel'!$F$40,$AA409,IF($AA409='Control Panel'!$F$41,$AA409,"Error -- Availability entered in an incorrect format"))))))))</f>
        <v>N</v>
      </c>
    </row>
    <row r="410" spans="1:28" s="15" customFormat="1" x14ac:dyDescent="0.35">
      <c r="A410" s="7">
        <v>398</v>
      </c>
      <c r="B410" s="306" t="s">
        <v>1936</v>
      </c>
      <c r="C410" s="14" t="s">
        <v>5</v>
      </c>
      <c r="D410" s="231"/>
      <c r="E410" s="299"/>
      <c r="F410" s="215" t="str">
        <f t="shared" si="12"/>
        <v>N/A</v>
      </c>
      <c r="G410" s="6"/>
      <c r="AA410" s="15" t="str">
        <f t="shared" si="13"/>
        <v/>
      </c>
      <c r="AB410" s="15" t="str">
        <f>IF(LEN($AA410)=0,"N",IF(LEN($AA410)&gt;1,"Error -- Availability entered in an incorrect format",IF($AA410='Control Panel'!$F$36,$AA410,IF($AA410='Control Panel'!$F$37,$AA410,IF($AA410='Control Panel'!$F$38,$AA410,IF($AA410='Control Panel'!$F$39,$AA410,IF($AA410='Control Panel'!$F$40,$AA410,IF($AA410='Control Panel'!$F$41,$AA410,"Error -- Availability entered in an incorrect format"))))))))</f>
        <v>N</v>
      </c>
    </row>
    <row r="411" spans="1:28" s="15" customFormat="1" x14ac:dyDescent="0.35">
      <c r="A411" s="7">
        <v>399</v>
      </c>
      <c r="B411" s="306" t="s">
        <v>1937</v>
      </c>
      <c r="C411" s="14" t="s">
        <v>5</v>
      </c>
      <c r="D411" s="231"/>
      <c r="E411" s="299"/>
      <c r="F411" s="215" t="str">
        <f t="shared" si="12"/>
        <v>N/A</v>
      </c>
      <c r="G411" s="6"/>
      <c r="AA411" s="15" t="str">
        <f t="shared" si="13"/>
        <v/>
      </c>
      <c r="AB411" s="15" t="str">
        <f>IF(LEN($AA411)=0,"N",IF(LEN($AA411)&gt;1,"Error -- Availability entered in an incorrect format",IF($AA411='Control Panel'!$F$36,$AA411,IF($AA411='Control Panel'!$F$37,$AA411,IF($AA411='Control Panel'!$F$38,$AA411,IF($AA411='Control Panel'!$F$39,$AA411,IF($AA411='Control Panel'!$F$40,$AA411,IF($AA411='Control Panel'!$F$41,$AA411,"Error -- Availability entered in an incorrect format"))))))))</f>
        <v>N</v>
      </c>
    </row>
    <row r="412" spans="1:28" s="15" customFormat="1" x14ac:dyDescent="0.35">
      <c r="A412" s="7">
        <v>400</v>
      </c>
      <c r="B412" s="215" t="s">
        <v>1938</v>
      </c>
      <c r="C412" s="14" t="s">
        <v>7</v>
      </c>
      <c r="D412" s="231"/>
      <c r="E412" s="299"/>
      <c r="F412" s="215" t="str">
        <f t="shared" si="12"/>
        <v>N/A</v>
      </c>
      <c r="G412" s="6"/>
      <c r="AA412" s="15" t="str">
        <f t="shared" si="13"/>
        <v/>
      </c>
      <c r="AB412" s="15" t="str">
        <f>IF(LEN($AA412)=0,"N",IF(LEN($AA412)&gt;1,"Error -- Availability entered in an incorrect format",IF($AA412='Control Panel'!$F$36,$AA412,IF($AA412='Control Panel'!$F$37,$AA412,IF($AA412='Control Panel'!$F$38,$AA412,IF($AA412='Control Panel'!$F$39,$AA412,IF($AA412='Control Panel'!$F$40,$AA412,IF($AA412='Control Panel'!$F$41,$AA412,"Error -- Availability entered in an incorrect format"))))))))</f>
        <v>N</v>
      </c>
    </row>
    <row r="413" spans="1:28" s="15" customFormat="1" ht="29" x14ac:dyDescent="0.35">
      <c r="A413" s="7">
        <v>401</v>
      </c>
      <c r="B413" s="215" t="s">
        <v>1939</v>
      </c>
      <c r="C413" s="14" t="s">
        <v>5</v>
      </c>
      <c r="D413" s="231"/>
      <c r="E413" s="299"/>
      <c r="F413" s="215" t="str">
        <f t="shared" si="12"/>
        <v>N/A</v>
      </c>
      <c r="G413" s="6"/>
      <c r="AA413" s="15" t="str">
        <f t="shared" si="13"/>
        <v/>
      </c>
      <c r="AB413" s="15" t="str">
        <f>IF(LEN($AA413)=0,"N",IF(LEN($AA413)&gt;1,"Error -- Availability entered in an incorrect format",IF($AA413='Control Panel'!$F$36,$AA413,IF($AA413='Control Panel'!$F$37,$AA413,IF($AA413='Control Panel'!$F$38,$AA413,IF($AA413='Control Panel'!$F$39,$AA413,IF($AA413='Control Panel'!$F$40,$AA413,IF($AA413='Control Panel'!$F$41,$AA413,"Error -- Availability entered in an incorrect format"))))))))</f>
        <v>N</v>
      </c>
    </row>
    <row r="414" spans="1:28" s="15" customFormat="1" ht="29" x14ac:dyDescent="0.35">
      <c r="A414" s="7">
        <v>402</v>
      </c>
      <c r="B414" s="215" t="s">
        <v>1940</v>
      </c>
      <c r="C414" s="292" t="s">
        <v>222</v>
      </c>
      <c r="D414" s="231"/>
      <c r="E414" s="299"/>
      <c r="F414" s="215" t="str">
        <f t="shared" si="12"/>
        <v>N/A</v>
      </c>
      <c r="G414" s="6"/>
      <c r="AA414" s="15" t="str">
        <f t="shared" si="13"/>
        <v/>
      </c>
      <c r="AB414" s="15" t="str">
        <f>IF(LEN($AA414)=0,"N",IF(LEN($AA414)&gt;1,"Error -- Availability entered in an incorrect format",IF($AA414='Control Panel'!$F$36,$AA414,IF($AA414='Control Panel'!$F$37,$AA414,IF($AA414='Control Panel'!$F$38,$AA414,IF($AA414='Control Panel'!$F$39,$AA414,IF($AA414='Control Panel'!$F$40,$AA414,IF($AA414='Control Panel'!$F$41,$AA414,"Error -- Availability entered in an incorrect format"))))))))</f>
        <v>N</v>
      </c>
    </row>
    <row r="415" spans="1:28" s="15" customFormat="1" ht="29" x14ac:dyDescent="0.35">
      <c r="A415" s="7">
        <v>403</v>
      </c>
      <c r="B415" s="306" t="s">
        <v>1941</v>
      </c>
      <c r="C415" s="14" t="s">
        <v>7</v>
      </c>
      <c r="D415" s="231"/>
      <c r="E415" s="299"/>
      <c r="F415" s="215" t="str">
        <f t="shared" si="12"/>
        <v>N/A</v>
      </c>
      <c r="G415" s="6"/>
      <c r="AA415" s="15" t="str">
        <f t="shared" si="13"/>
        <v/>
      </c>
      <c r="AB415" s="15" t="str">
        <f>IF(LEN($AA415)=0,"N",IF(LEN($AA415)&gt;1,"Error -- Availability entered in an incorrect format",IF($AA415='Control Panel'!$F$36,$AA415,IF($AA415='Control Panel'!$F$37,$AA415,IF($AA415='Control Panel'!$F$38,$AA415,IF($AA415='Control Panel'!$F$39,$AA415,IF($AA415='Control Panel'!$F$40,$AA415,IF($AA415='Control Panel'!$F$41,$AA415,"Error -- Availability entered in an incorrect format"))))))))</f>
        <v>N</v>
      </c>
    </row>
    <row r="416" spans="1:28" s="15" customFormat="1" ht="29" x14ac:dyDescent="0.35">
      <c r="A416" s="7">
        <v>404</v>
      </c>
      <c r="B416" s="306" t="s">
        <v>1942</v>
      </c>
      <c r="C416" s="14" t="s">
        <v>7</v>
      </c>
      <c r="D416" s="231"/>
      <c r="E416" s="299"/>
      <c r="F416" s="215" t="str">
        <f t="shared" si="12"/>
        <v>N/A</v>
      </c>
      <c r="G416" s="6"/>
      <c r="AA416" s="15" t="str">
        <f t="shared" si="13"/>
        <v/>
      </c>
      <c r="AB416" s="15" t="str">
        <f>IF(LEN($AA416)=0,"N",IF(LEN($AA416)&gt;1,"Error -- Availability entered in an incorrect format",IF($AA416='Control Panel'!$F$36,$AA416,IF($AA416='Control Panel'!$F$37,$AA416,IF($AA416='Control Panel'!$F$38,$AA416,IF($AA416='Control Panel'!$F$39,$AA416,IF($AA416='Control Panel'!$F$40,$AA416,IF($AA416='Control Panel'!$F$41,$AA416,"Error -- Availability entered in an incorrect format"))))))))</f>
        <v>N</v>
      </c>
    </row>
    <row r="417" spans="1:28" s="15" customFormat="1" x14ac:dyDescent="0.35">
      <c r="A417" s="7">
        <v>405</v>
      </c>
      <c r="B417" s="215" t="s">
        <v>1943</v>
      </c>
      <c r="C417" s="14"/>
      <c r="D417" s="231"/>
      <c r="E417" s="299"/>
      <c r="F417" s="215" t="str">
        <f t="shared" si="12"/>
        <v>N/A</v>
      </c>
      <c r="G417" s="6"/>
      <c r="AA417" s="15" t="str">
        <f t="shared" si="13"/>
        <v/>
      </c>
      <c r="AB417" s="15" t="str">
        <f>IF(LEN($AA417)=0,"N",IF(LEN($AA417)&gt;1,"Error -- Availability entered in an incorrect format",IF($AA417='Control Panel'!$F$36,$AA417,IF($AA417='Control Panel'!$F$37,$AA417,IF($AA417='Control Panel'!$F$38,$AA417,IF($AA417='Control Panel'!$F$39,$AA417,IF($AA417='Control Panel'!$F$40,$AA417,IF($AA417='Control Panel'!$F$41,$AA417,"Error -- Availability entered in an incorrect format"))))))))</f>
        <v>N</v>
      </c>
    </row>
    <row r="418" spans="1:28" s="15" customFormat="1" x14ac:dyDescent="0.35">
      <c r="A418" s="7">
        <v>406</v>
      </c>
      <c r="B418" s="215" t="s">
        <v>1944</v>
      </c>
      <c r="C418" s="14" t="s">
        <v>7</v>
      </c>
      <c r="D418" s="231"/>
      <c r="E418" s="299"/>
      <c r="F418" s="215" t="str">
        <f t="shared" si="12"/>
        <v>N/A</v>
      </c>
      <c r="G418" s="6"/>
      <c r="AA418" s="15" t="str">
        <f t="shared" si="13"/>
        <v/>
      </c>
      <c r="AB418" s="15" t="str">
        <f>IF(LEN($AA418)=0,"N",IF(LEN($AA418)&gt;1,"Error -- Availability entered in an incorrect format",IF($AA418='Control Panel'!$F$36,$AA418,IF($AA418='Control Panel'!$F$37,$AA418,IF($AA418='Control Panel'!$F$38,$AA418,IF($AA418='Control Panel'!$F$39,$AA418,IF($AA418='Control Panel'!$F$40,$AA418,IF($AA418='Control Panel'!$F$41,$AA418,"Error -- Availability entered in an incorrect format"))))))))</f>
        <v>N</v>
      </c>
    </row>
    <row r="419" spans="1:28" s="15" customFormat="1" x14ac:dyDescent="0.35">
      <c r="A419" s="7">
        <v>407</v>
      </c>
      <c r="B419" s="215" t="s">
        <v>1945</v>
      </c>
      <c r="C419" s="14" t="s">
        <v>7</v>
      </c>
      <c r="D419" s="231"/>
      <c r="E419" s="299"/>
      <c r="F419" s="215" t="str">
        <f t="shared" si="12"/>
        <v>N/A</v>
      </c>
      <c r="G419" s="6"/>
      <c r="AA419" s="15" t="str">
        <f t="shared" si="13"/>
        <v/>
      </c>
      <c r="AB419" s="15" t="str">
        <f>IF(LEN($AA419)=0,"N",IF(LEN($AA419)&gt;1,"Error -- Availability entered in an incorrect format",IF($AA419='Control Panel'!$F$36,$AA419,IF($AA419='Control Panel'!$F$37,$AA419,IF($AA419='Control Panel'!$F$38,$AA419,IF($AA419='Control Panel'!$F$39,$AA419,IF($AA419='Control Panel'!$F$40,$AA419,IF($AA419='Control Panel'!$F$41,$AA419,"Error -- Availability entered in an incorrect format"))))))))</f>
        <v>N</v>
      </c>
    </row>
    <row r="420" spans="1:28" s="15" customFormat="1" x14ac:dyDescent="0.35">
      <c r="A420" s="7">
        <v>408</v>
      </c>
      <c r="B420" s="215" t="s">
        <v>1946</v>
      </c>
      <c r="C420" s="14" t="s">
        <v>7</v>
      </c>
      <c r="D420" s="231"/>
      <c r="E420" s="299"/>
      <c r="F420" s="215" t="str">
        <f t="shared" si="12"/>
        <v>N/A</v>
      </c>
      <c r="G420" s="6"/>
      <c r="AA420" s="15" t="str">
        <f t="shared" si="13"/>
        <v/>
      </c>
      <c r="AB420" s="15" t="str">
        <f>IF(LEN($AA420)=0,"N",IF(LEN($AA420)&gt;1,"Error -- Availability entered in an incorrect format",IF($AA420='Control Panel'!$F$36,$AA420,IF($AA420='Control Panel'!$F$37,$AA420,IF($AA420='Control Panel'!$F$38,$AA420,IF($AA420='Control Panel'!$F$39,$AA420,IF($AA420='Control Panel'!$F$40,$AA420,IF($AA420='Control Panel'!$F$41,$AA420,"Error -- Availability entered in an incorrect format"))))))))</f>
        <v>N</v>
      </c>
    </row>
    <row r="421" spans="1:28" s="15" customFormat="1" ht="29" x14ac:dyDescent="0.35">
      <c r="A421" s="7">
        <v>409</v>
      </c>
      <c r="B421" s="215" t="s">
        <v>1947</v>
      </c>
      <c r="C421" s="14" t="s">
        <v>7</v>
      </c>
      <c r="D421" s="231"/>
      <c r="E421" s="299"/>
      <c r="F421" s="215" t="str">
        <f t="shared" si="12"/>
        <v>N/A</v>
      </c>
      <c r="G421" s="6"/>
      <c r="AA421" s="15" t="str">
        <f t="shared" si="13"/>
        <v/>
      </c>
      <c r="AB421" s="15" t="str">
        <f>IF(LEN($AA421)=0,"N",IF(LEN($AA421)&gt;1,"Error -- Availability entered in an incorrect format",IF($AA421='Control Panel'!$F$36,$AA421,IF($AA421='Control Panel'!$F$37,$AA421,IF($AA421='Control Panel'!$F$38,$AA421,IF($AA421='Control Panel'!$F$39,$AA421,IF($AA421='Control Panel'!$F$40,$AA421,IF($AA421='Control Panel'!$F$41,$AA421,"Error -- Availability entered in an incorrect format"))))))))</f>
        <v>N</v>
      </c>
    </row>
    <row r="422" spans="1:28" s="15" customFormat="1" x14ac:dyDescent="0.35">
      <c r="A422" s="7">
        <v>410</v>
      </c>
      <c r="B422" s="215" t="s">
        <v>1948</v>
      </c>
      <c r="C422" s="14" t="s">
        <v>6</v>
      </c>
      <c r="D422" s="231"/>
      <c r="E422" s="299"/>
      <c r="F422" s="215" t="str">
        <f t="shared" si="12"/>
        <v>N/A</v>
      </c>
      <c r="G422" s="6"/>
      <c r="AA422" s="15" t="str">
        <f t="shared" si="13"/>
        <v/>
      </c>
      <c r="AB422" s="15" t="str">
        <f>IF(LEN($AA422)=0,"N",IF(LEN($AA422)&gt;1,"Error -- Availability entered in an incorrect format",IF($AA422='Control Panel'!$F$36,$AA422,IF($AA422='Control Panel'!$F$37,$AA422,IF($AA422='Control Panel'!$F$38,$AA422,IF($AA422='Control Panel'!$F$39,$AA422,IF($AA422='Control Panel'!$F$40,$AA422,IF($AA422='Control Panel'!$F$41,$AA422,"Error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422 C13:E422 G13:G422">
    <cfRule type="expression" dxfId="101" priority="5">
      <formula>$C13=""</formula>
    </cfRule>
  </conditionalFormatting>
  <conditionalFormatting sqref="B13:B422">
    <cfRule type="expression" dxfId="100" priority="4">
      <formula>$C13=""</formula>
    </cfRule>
  </conditionalFormatting>
  <conditionalFormatting sqref="F13:F422">
    <cfRule type="expression" dxfId="99" priority="3">
      <formula>$C13=""</formula>
    </cfRule>
  </conditionalFormatting>
  <conditionalFormatting sqref="A1:G1">
    <cfRule type="cellIs" dxfId="98"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422">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&amp;"Calibri,Italic"&amp;11Human Resources</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FormatSpecs">
                <anchor moveWithCells="1" sizeWithCells="1">
                  <from>
                    <xdr:col>28</xdr:col>
                    <xdr:colOff>184150</xdr:colOff>
                    <xdr:row>12</xdr:row>
                    <xdr:rowOff>95250</xdr:rowOff>
                  </from>
                  <to>
                    <xdr:col>28</xdr:col>
                    <xdr:colOff>450850</xdr:colOff>
                    <xdr:row>17</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D13:D422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I136"/>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SUBTOTAL(3,A13:A136)</f>
        <v>124</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Panel'!F56&amp;" - "&amp;'Control Panel'!E56</f>
        <v>4.11 - Misc Billing, Invoicing &amp; AR</v>
      </c>
      <c r="B10" s="481"/>
      <c r="C10" s="481"/>
      <c r="D10" s="482" t="str">
        <f>A9</f>
        <v>Replace this text with the primary product name(s) which satisfy requirements.</v>
      </c>
      <c r="E10" s="482"/>
      <c r="F10" s="482"/>
      <c r="G10" s="482"/>
    </row>
    <row r="11" spans="1:35" x14ac:dyDescent="0.35">
      <c r="A11" s="480" t="s">
        <v>1950</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297" t="s">
        <v>1951</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ht="29" x14ac:dyDescent="0.35">
      <c r="A14" s="7">
        <v>2</v>
      </c>
      <c r="B14" s="10" t="s">
        <v>1952</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ht="29" x14ac:dyDescent="0.35">
      <c r="A15" s="7">
        <v>3</v>
      </c>
      <c r="B15" s="338" t="s">
        <v>1953</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215" t="s">
        <v>1954</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215" t="s">
        <v>1955</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ht="29" x14ac:dyDescent="0.35">
      <c r="A18" s="7">
        <v>6</v>
      </c>
      <c r="B18" s="10" t="s">
        <v>1956</v>
      </c>
      <c r="C18" s="292" t="s">
        <v>222</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306" t="s">
        <v>1957</v>
      </c>
      <c r="C19" s="14" t="s">
        <v>5</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306" t="s">
        <v>1958</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306" t="s">
        <v>1959</v>
      </c>
      <c r="C21" s="14" t="s">
        <v>5</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306" t="s">
        <v>1960</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306" t="s">
        <v>1961</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306" t="s">
        <v>1962</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306" t="s">
        <v>136</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306" t="s">
        <v>1963</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306" t="s">
        <v>1964</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306" t="s">
        <v>1965</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306" t="s">
        <v>1966</v>
      </c>
      <c r="C29" s="14" t="s">
        <v>7</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306" t="s">
        <v>1967</v>
      </c>
      <c r="C30" s="14" t="s">
        <v>7</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x14ac:dyDescent="0.35">
      <c r="A31" s="7">
        <v>19</v>
      </c>
      <c r="B31" s="306" t="s">
        <v>1968</v>
      </c>
      <c r="C31" s="14" t="s">
        <v>7</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306" t="s">
        <v>1969</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306" t="s">
        <v>1970</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306" t="s">
        <v>1971</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306" t="s">
        <v>1972</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306" t="s">
        <v>1973</v>
      </c>
      <c r="C36" s="14" t="s">
        <v>5</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306" t="s">
        <v>1974</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306" t="s">
        <v>1975</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306" t="s">
        <v>259</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339" t="s">
        <v>1976</v>
      </c>
      <c r="C40" s="14" t="s">
        <v>6</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306" t="s">
        <v>1977</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306" t="s">
        <v>1978</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29" x14ac:dyDescent="0.35">
      <c r="A43" s="7">
        <v>31</v>
      </c>
      <c r="B43" s="319" t="s">
        <v>1979</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29" x14ac:dyDescent="0.35">
      <c r="A44" s="7">
        <v>32</v>
      </c>
      <c r="B44" s="215" t="s">
        <v>1980</v>
      </c>
      <c r="C44" s="14"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215" t="s">
        <v>1981</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215" t="s">
        <v>1982</v>
      </c>
      <c r="C46" s="14"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43.5" x14ac:dyDescent="0.35">
      <c r="A47" s="7">
        <v>35</v>
      </c>
      <c r="B47" s="215" t="s">
        <v>1983</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215" t="s">
        <v>1984</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43.5" x14ac:dyDescent="0.35">
      <c r="A49" s="7">
        <v>37</v>
      </c>
      <c r="B49" s="215" t="s">
        <v>1985</v>
      </c>
      <c r="C49" s="14"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ht="29" x14ac:dyDescent="0.35">
      <c r="A50" s="7">
        <v>38</v>
      </c>
      <c r="B50" s="215" t="s">
        <v>1986</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215" t="s">
        <v>1987</v>
      </c>
      <c r="C51" s="14"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215" t="s">
        <v>1988</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ht="43.5" x14ac:dyDescent="0.35">
      <c r="A53" s="7">
        <v>41</v>
      </c>
      <c r="B53" s="215" t="s">
        <v>1989</v>
      </c>
      <c r="C53" s="14" t="s">
        <v>6</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ht="29" x14ac:dyDescent="0.35">
      <c r="A54" s="7">
        <v>42</v>
      </c>
      <c r="B54" s="10" t="s">
        <v>1990</v>
      </c>
      <c r="C54" s="14"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10" t="s">
        <v>1991</v>
      </c>
      <c r="C55" s="14"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43.5" x14ac:dyDescent="0.35">
      <c r="A56" s="7">
        <v>44</v>
      </c>
      <c r="B56" s="10" t="s">
        <v>1992</v>
      </c>
      <c r="C56" s="14" t="s">
        <v>6</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297" t="s">
        <v>1993</v>
      </c>
      <c r="C57" s="14"/>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29" x14ac:dyDescent="0.35">
      <c r="A58" s="7">
        <v>46</v>
      </c>
      <c r="B58" s="215" t="s">
        <v>1994</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29" x14ac:dyDescent="0.35">
      <c r="A59" s="7">
        <v>47</v>
      </c>
      <c r="B59" s="10" t="s">
        <v>1995</v>
      </c>
      <c r="C59" s="14" t="s">
        <v>5</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29" x14ac:dyDescent="0.35">
      <c r="A60" s="7">
        <v>48</v>
      </c>
      <c r="B60" s="10" t="s">
        <v>1996</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ht="29" x14ac:dyDescent="0.35">
      <c r="A61" s="7">
        <v>49</v>
      </c>
      <c r="B61" s="10" t="s">
        <v>1997</v>
      </c>
      <c r="C61" s="14"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ht="29" x14ac:dyDescent="0.35">
      <c r="A62" s="7">
        <v>50</v>
      </c>
      <c r="B62" s="215" t="s">
        <v>1998</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215" t="s">
        <v>1999</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29" x14ac:dyDescent="0.35">
      <c r="A64" s="7">
        <v>52</v>
      </c>
      <c r="B64" s="308" t="s">
        <v>2000</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ht="29" x14ac:dyDescent="0.35">
      <c r="A65" s="7">
        <v>53</v>
      </c>
      <c r="B65" s="340" t="s">
        <v>2001</v>
      </c>
      <c r="C65" s="14" t="s">
        <v>6</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341" t="s">
        <v>2002</v>
      </c>
      <c r="C66" s="14"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ht="43.5" x14ac:dyDescent="0.35">
      <c r="A67" s="7">
        <v>55</v>
      </c>
      <c r="B67" s="215" t="s">
        <v>2003</v>
      </c>
      <c r="C67" s="14"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29" x14ac:dyDescent="0.35">
      <c r="A68" s="7">
        <v>56</v>
      </c>
      <c r="B68" s="342" t="s">
        <v>2004</v>
      </c>
      <c r="C68" s="14"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ht="29" x14ac:dyDescent="0.35">
      <c r="A69" s="7">
        <v>57</v>
      </c>
      <c r="B69" s="10" t="s">
        <v>2005</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ht="29" x14ac:dyDescent="0.35">
      <c r="A70" s="7">
        <v>58</v>
      </c>
      <c r="B70" s="343" t="s">
        <v>2006</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ht="29" x14ac:dyDescent="0.35">
      <c r="A71" s="7">
        <v>59</v>
      </c>
      <c r="B71" s="344" t="s">
        <v>2007</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ht="29" x14ac:dyDescent="0.35">
      <c r="A72" s="7">
        <v>60</v>
      </c>
      <c r="B72" s="344" t="s">
        <v>2008</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ht="29" x14ac:dyDescent="0.35">
      <c r="A73" s="7">
        <v>61</v>
      </c>
      <c r="B73" s="215" t="s">
        <v>2009</v>
      </c>
      <c r="C73" s="14" t="s">
        <v>6</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10" t="s">
        <v>2010</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10" t="s">
        <v>2011</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ht="29" x14ac:dyDescent="0.35">
      <c r="A76" s="7">
        <v>64</v>
      </c>
      <c r="B76" s="215" t="s">
        <v>2012</v>
      </c>
      <c r="C76" s="14" t="s">
        <v>5</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215" t="s">
        <v>2013</v>
      </c>
      <c r="C77" s="14" t="s">
        <v>6</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29" x14ac:dyDescent="0.35">
      <c r="A78" s="7">
        <v>66</v>
      </c>
      <c r="B78" s="215" t="s">
        <v>2014</v>
      </c>
      <c r="C78" s="14" t="s">
        <v>5</v>
      </c>
      <c r="D78" s="231"/>
      <c r="E78" s="299"/>
      <c r="F78" s="215" t="str">
        <f t="shared" ref="F78:F136" si="2">IF($D$10=$A$9,"N/A",$D$10)</f>
        <v>N/A</v>
      </c>
      <c r="G78" s="6"/>
      <c r="AA78" s="15" t="str">
        <f t="shared" ref="AA78:AA136"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29" x14ac:dyDescent="0.35">
      <c r="A79" s="7">
        <v>67</v>
      </c>
      <c r="B79" s="215" t="s">
        <v>2015</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215" t="s">
        <v>2016</v>
      </c>
      <c r="C80" s="14" t="s">
        <v>5</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ht="29" x14ac:dyDescent="0.35">
      <c r="A81" s="7">
        <v>69</v>
      </c>
      <c r="B81" s="10" t="s">
        <v>2017</v>
      </c>
      <c r="C81" s="14" t="s">
        <v>5</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10" t="s">
        <v>2018</v>
      </c>
      <c r="C82" s="14" t="s">
        <v>6</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308" t="s">
        <v>2019</v>
      </c>
      <c r="C83" s="14"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308" t="s">
        <v>2020</v>
      </c>
      <c r="C84" s="14" t="s">
        <v>7</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ht="43.5" x14ac:dyDescent="0.35">
      <c r="A85" s="7">
        <v>73</v>
      </c>
      <c r="B85" s="10" t="s">
        <v>2021</v>
      </c>
      <c r="C85" s="14" t="s">
        <v>5</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215" t="s">
        <v>2022</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ht="29" x14ac:dyDescent="0.35">
      <c r="A87" s="7">
        <v>75</v>
      </c>
      <c r="B87" s="215" t="s">
        <v>2023</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215" t="s">
        <v>2024</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215" t="s">
        <v>2025</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305" t="s">
        <v>2026</v>
      </c>
      <c r="C90" s="14"/>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ht="43.5" x14ac:dyDescent="0.35">
      <c r="A91" s="7">
        <v>79</v>
      </c>
      <c r="B91" s="345" t="s">
        <v>2027</v>
      </c>
      <c r="C91" s="14" t="s">
        <v>6</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345" t="s">
        <v>2028</v>
      </c>
      <c r="C92" s="292" t="s">
        <v>6</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29" x14ac:dyDescent="0.35">
      <c r="A93" s="7">
        <v>81</v>
      </c>
      <c r="B93" s="215" t="s">
        <v>2029</v>
      </c>
      <c r="C93" s="14" t="s">
        <v>6</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ht="29" x14ac:dyDescent="0.35">
      <c r="A94" s="7">
        <v>82</v>
      </c>
      <c r="B94" s="215" t="s">
        <v>2030</v>
      </c>
      <c r="C94" s="14" t="s">
        <v>6</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ht="29" x14ac:dyDescent="0.35">
      <c r="A95" s="7">
        <v>83</v>
      </c>
      <c r="B95" s="308" t="s">
        <v>2031</v>
      </c>
      <c r="C95" s="14" t="s">
        <v>6</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297" t="s">
        <v>2032</v>
      </c>
      <c r="C96" s="14"/>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ht="29" x14ac:dyDescent="0.35">
      <c r="A97" s="7">
        <v>85</v>
      </c>
      <c r="B97" s="308" t="s">
        <v>2033</v>
      </c>
      <c r="C97" s="14" t="s">
        <v>6</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ht="29" x14ac:dyDescent="0.35">
      <c r="A98" s="7">
        <v>86</v>
      </c>
      <c r="B98" s="215" t="s">
        <v>2034</v>
      </c>
      <c r="C98" s="14" t="s">
        <v>6</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ht="29" x14ac:dyDescent="0.35">
      <c r="A99" s="7">
        <v>87</v>
      </c>
      <c r="B99" s="215" t="s">
        <v>2035</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ht="29" x14ac:dyDescent="0.35">
      <c r="A100" s="7">
        <v>88</v>
      </c>
      <c r="B100" s="215" t="s">
        <v>2036</v>
      </c>
      <c r="C100" s="14" t="s">
        <v>7</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297" t="s">
        <v>2037</v>
      </c>
      <c r="C101" s="14"/>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ht="43.5" x14ac:dyDescent="0.35">
      <c r="A102" s="7">
        <v>90</v>
      </c>
      <c r="B102" s="314" t="s">
        <v>2038</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215" t="s">
        <v>2039</v>
      </c>
      <c r="C103" s="14" t="s">
        <v>7</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215" t="s">
        <v>2040</v>
      </c>
      <c r="C104" s="14" t="s">
        <v>6</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ht="29" x14ac:dyDescent="0.35">
      <c r="A105" s="7">
        <v>93</v>
      </c>
      <c r="B105" s="215" t="s">
        <v>2041</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ht="29" x14ac:dyDescent="0.35">
      <c r="A106" s="7">
        <v>94</v>
      </c>
      <c r="B106" s="215" t="s">
        <v>2042</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215" t="s">
        <v>2043</v>
      </c>
      <c r="C107" s="14" t="s">
        <v>6</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x14ac:dyDescent="0.35">
      <c r="A108" s="7">
        <v>96</v>
      </c>
      <c r="B108" s="215" t="s">
        <v>3094</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215" t="s">
        <v>2044</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10" t="s">
        <v>2045</v>
      </c>
      <c r="C110" s="292" t="s">
        <v>222</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306" t="s">
        <v>2046</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306" t="s">
        <v>2047</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29" x14ac:dyDescent="0.35">
      <c r="A113" s="7">
        <v>101</v>
      </c>
      <c r="B113" s="10" t="s">
        <v>2048</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10" t="s">
        <v>2049</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10" t="s">
        <v>2050</v>
      </c>
      <c r="C115" s="14" t="s">
        <v>7</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ht="29" x14ac:dyDescent="0.35">
      <c r="A116" s="7">
        <v>104</v>
      </c>
      <c r="B116" s="10" t="s">
        <v>2051</v>
      </c>
      <c r="C116" s="14" t="s">
        <v>7</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29" x14ac:dyDescent="0.35">
      <c r="A117" s="7">
        <v>105</v>
      </c>
      <c r="B117" s="10" t="s">
        <v>2052</v>
      </c>
      <c r="C117" s="14" t="s">
        <v>7</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x14ac:dyDescent="0.35">
      <c r="A118" s="7">
        <v>106</v>
      </c>
      <c r="B118" s="10" t="s">
        <v>2053</v>
      </c>
      <c r="C118" s="14" t="s">
        <v>6</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ht="29" x14ac:dyDescent="0.35">
      <c r="A119" s="7">
        <v>107</v>
      </c>
      <c r="B119" s="10" t="s">
        <v>2054</v>
      </c>
      <c r="C119" s="14" t="s">
        <v>7</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10" t="s">
        <v>2055</v>
      </c>
      <c r="C120" s="14"/>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29" x14ac:dyDescent="0.35">
      <c r="A121" s="7">
        <v>109</v>
      </c>
      <c r="B121" s="10" t="s">
        <v>2056</v>
      </c>
      <c r="C121" s="292" t="s">
        <v>7</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x14ac:dyDescent="0.35">
      <c r="A122" s="7">
        <v>110</v>
      </c>
      <c r="B122" s="10" t="s">
        <v>2057</v>
      </c>
      <c r="C122" s="292" t="s">
        <v>7</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x14ac:dyDescent="0.35">
      <c r="A123" s="7">
        <v>111</v>
      </c>
      <c r="B123" s="10" t="s">
        <v>2058</v>
      </c>
      <c r="C123" s="292" t="s">
        <v>7</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297" t="s">
        <v>2059</v>
      </c>
      <c r="C124" s="14"/>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ht="29" x14ac:dyDescent="0.35">
      <c r="A125" s="7">
        <v>113</v>
      </c>
      <c r="B125" s="215" t="s">
        <v>3095</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215" t="s">
        <v>2060</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ht="43.5" x14ac:dyDescent="0.35">
      <c r="A127" s="7">
        <v>115</v>
      </c>
      <c r="B127" s="10" t="s">
        <v>2061</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ht="29" x14ac:dyDescent="0.35">
      <c r="A128" s="7">
        <v>116</v>
      </c>
      <c r="B128" s="10" t="s">
        <v>2062</v>
      </c>
      <c r="C128" s="292"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x14ac:dyDescent="0.35">
      <c r="A129" s="7">
        <v>117</v>
      </c>
      <c r="B129" s="10" t="s">
        <v>3096</v>
      </c>
      <c r="C129" s="292"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ht="29" x14ac:dyDescent="0.35">
      <c r="A130" s="7">
        <v>118</v>
      </c>
      <c r="B130" s="10" t="s">
        <v>874</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297" t="s">
        <v>127</v>
      </c>
      <c r="C131" s="14"/>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ht="29" x14ac:dyDescent="0.35">
      <c r="A132" s="7">
        <v>120</v>
      </c>
      <c r="B132" s="325" t="s">
        <v>2063</v>
      </c>
      <c r="C132" s="14" t="s">
        <v>5</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10" t="s">
        <v>872</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x14ac:dyDescent="0.35">
      <c r="A134" s="7">
        <v>122</v>
      </c>
      <c r="B134" s="10" t="s">
        <v>873</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10" t="s">
        <v>2064</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10" t="s">
        <v>2065</v>
      </c>
      <c r="C136" s="14" t="s">
        <v>5</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36 C13:E136 G13:G136">
    <cfRule type="expression" dxfId="96" priority="5">
      <formula>$C13=""</formula>
    </cfRule>
  </conditionalFormatting>
  <conditionalFormatting sqref="B13:B136">
    <cfRule type="expression" dxfId="95" priority="4">
      <formula>$C13=""</formula>
    </cfRule>
  </conditionalFormatting>
  <conditionalFormatting sqref="F13:F136">
    <cfRule type="expression" dxfId="94" priority="3">
      <formula>$C13=""</formula>
    </cfRule>
  </conditionalFormatting>
  <conditionalFormatting sqref="A1:G1">
    <cfRule type="cellIs" dxfId="93"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36">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&amp;"Calibri,Italic"&amp;11Misc Billing, Invoicing &amp; AR</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FormatSpecs">
                <anchor moveWithCells="1" sizeWithCells="1">
                  <from>
                    <xdr:col>28</xdr:col>
                    <xdr:colOff>190500</xdr:colOff>
                    <xdr:row>12</xdr:row>
                    <xdr:rowOff>69850</xdr:rowOff>
                  </from>
                  <to>
                    <xdr:col>28</xdr:col>
                    <xdr:colOff>457200</xdr:colOff>
                    <xdr:row>17</xdr:row>
                    <xdr:rowOff>133350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D13:D136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AI351"/>
  <sheetViews>
    <sheetView showGridLines="0" showRowColHeaders="0" zoomScaleNormal="10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SUBTOTAL(3,A13:A351)</f>
        <v>339</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Panel'!F57&amp;" - "&amp;'Control Panel'!E57</f>
        <v>4.12 - Payroll</v>
      </c>
      <c r="B10" s="481"/>
      <c r="C10" s="481"/>
      <c r="D10" s="482" t="str">
        <f>A9</f>
        <v>Replace this text with the primary product name(s) which satisfy requirements.</v>
      </c>
      <c r="E10" s="482"/>
      <c r="F10" s="482"/>
      <c r="G10" s="482"/>
    </row>
    <row r="11" spans="1:35" ht="30" customHeight="1" x14ac:dyDescent="0.35">
      <c r="A11" s="480" t="s">
        <v>2066</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5" t="s">
        <v>727</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ht="43.5" x14ac:dyDescent="0.35">
      <c r="A14" s="7">
        <v>2</v>
      </c>
      <c r="B14" s="215" t="s">
        <v>2067</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ht="29" x14ac:dyDescent="0.35">
      <c r="A15" s="7">
        <v>3</v>
      </c>
      <c r="B15" s="215" t="s">
        <v>2068</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215" t="s">
        <v>2069</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ht="29" x14ac:dyDescent="0.35">
      <c r="A17" s="7">
        <v>5</v>
      </c>
      <c r="B17" s="215" t="s">
        <v>2070</v>
      </c>
      <c r="C17" s="14" t="s">
        <v>6</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ht="29" x14ac:dyDescent="0.35">
      <c r="A18" s="7">
        <v>6</v>
      </c>
      <c r="B18" s="215" t="s">
        <v>2071</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ht="29" x14ac:dyDescent="0.35">
      <c r="A19" s="7">
        <v>7</v>
      </c>
      <c r="B19" s="215" t="s">
        <v>2072</v>
      </c>
      <c r="C19" s="14" t="s">
        <v>5</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215" t="s">
        <v>2073</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ht="29" x14ac:dyDescent="0.35">
      <c r="A21" s="7">
        <v>9</v>
      </c>
      <c r="B21" s="337" t="s">
        <v>2074</v>
      </c>
      <c r="C21" s="14" t="s">
        <v>5</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29" x14ac:dyDescent="0.35">
      <c r="A22" s="7">
        <v>10</v>
      </c>
      <c r="B22" s="10" t="s">
        <v>2075</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43.5" x14ac:dyDescent="0.35">
      <c r="A23" s="7">
        <v>11</v>
      </c>
      <c r="B23" s="337" t="s">
        <v>2076</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29" x14ac:dyDescent="0.35">
      <c r="A24" s="7">
        <v>12</v>
      </c>
      <c r="B24" s="337" t="s">
        <v>2077</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ht="29" x14ac:dyDescent="0.35">
      <c r="A25" s="7">
        <v>13</v>
      </c>
      <c r="B25" s="337" t="s">
        <v>2078</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ht="43.5" x14ac:dyDescent="0.35">
      <c r="A26" s="7">
        <v>14</v>
      </c>
      <c r="B26" s="337" t="s">
        <v>2079</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ht="29" x14ac:dyDescent="0.35">
      <c r="A27" s="7">
        <v>15</v>
      </c>
      <c r="B27" s="337" t="s">
        <v>2080</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337" t="s">
        <v>2081</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337" t="s">
        <v>2082</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29" x14ac:dyDescent="0.35">
      <c r="A30" s="7">
        <v>18</v>
      </c>
      <c r="B30" s="337" t="s">
        <v>2083</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43.5" x14ac:dyDescent="0.35">
      <c r="A31" s="7">
        <v>19</v>
      </c>
      <c r="B31" s="10" t="s">
        <v>2084</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ht="29" x14ac:dyDescent="0.35">
      <c r="A32" s="7">
        <v>20</v>
      </c>
      <c r="B32" s="10" t="s">
        <v>2085</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ht="43.5" x14ac:dyDescent="0.35">
      <c r="A33" s="7">
        <v>21</v>
      </c>
      <c r="B33" s="337" t="s">
        <v>2086</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ht="43.5" x14ac:dyDescent="0.35">
      <c r="A34" s="7">
        <v>22</v>
      </c>
      <c r="B34" s="337" t="s">
        <v>2087</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ht="43.5" x14ac:dyDescent="0.35">
      <c r="A35" s="7">
        <v>23</v>
      </c>
      <c r="B35" s="337" t="s">
        <v>2088</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29" x14ac:dyDescent="0.35">
      <c r="A36" s="7">
        <v>24</v>
      </c>
      <c r="B36" s="337" t="s">
        <v>2089</v>
      </c>
      <c r="C36" s="14" t="s">
        <v>5</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337" t="s">
        <v>2090</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ht="43.5" x14ac:dyDescent="0.35">
      <c r="A38" s="7">
        <v>26</v>
      </c>
      <c r="B38" s="337" t="s">
        <v>2091</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305" t="s">
        <v>2092</v>
      </c>
      <c r="C39" s="14"/>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ht="29" x14ac:dyDescent="0.35">
      <c r="A40" s="7">
        <v>28</v>
      </c>
      <c r="B40" s="337" t="s">
        <v>2093</v>
      </c>
      <c r="C40" s="349" t="s">
        <v>222</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ht="29" x14ac:dyDescent="0.35">
      <c r="A41" s="7">
        <v>29</v>
      </c>
      <c r="B41" s="346" t="s">
        <v>2094</v>
      </c>
      <c r="C41" s="349"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346" t="s">
        <v>2095</v>
      </c>
      <c r="C42" s="349"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x14ac:dyDescent="0.35">
      <c r="A43" s="7">
        <v>31</v>
      </c>
      <c r="B43" s="346" t="s">
        <v>2096</v>
      </c>
      <c r="C43" s="349"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346" t="s">
        <v>2097</v>
      </c>
      <c r="C44" s="349"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346" t="s">
        <v>2098</v>
      </c>
      <c r="C45" s="349"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346" t="s">
        <v>2099</v>
      </c>
      <c r="C46" s="349"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306" t="s">
        <v>2100</v>
      </c>
      <c r="C47" s="349"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346" t="s">
        <v>2101</v>
      </c>
      <c r="C48" s="349"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29" x14ac:dyDescent="0.35">
      <c r="A49" s="7">
        <v>37</v>
      </c>
      <c r="B49" s="346" t="s">
        <v>2102</v>
      </c>
      <c r="C49" s="349"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346" t="s">
        <v>2103</v>
      </c>
      <c r="C50" s="349"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346" t="s">
        <v>2104</v>
      </c>
      <c r="C51" s="349"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346" t="s">
        <v>2105</v>
      </c>
      <c r="C52" s="349"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346" t="s">
        <v>2106</v>
      </c>
      <c r="C53" s="349" t="s">
        <v>7</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346" t="s">
        <v>2107</v>
      </c>
      <c r="C54" s="349"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347" t="s">
        <v>2108</v>
      </c>
      <c r="C55" s="349" t="s">
        <v>222</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x14ac:dyDescent="0.35">
      <c r="A56" s="7">
        <v>44</v>
      </c>
      <c r="B56" s="339" t="s">
        <v>2109</v>
      </c>
      <c r="C56" s="349"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339" t="s">
        <v>2110</v>
      </c>
      <c r="C57" s="349"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29" x14ac:dyDescent="0.35">
      <c r="A58" s="7">
        <v>46</v>
      </c>
      <c r="B58" s="339" t="s">
        <v>2111</v>
      </c>
      <c r="C58" s="349"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x14ac:dyDescent="0.35">
      <c r="A59" s="7">
        <v>47</v>
      </c>
      <c r="B59" s="337" t="s">
        <v>2112</v>
      </c>
      <c r="C59" s="349" t="s">
        <v>222</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x14ac:dyDescent="0.35">
      <c r="A60" s="7">
        <v>48</v>
      </c>
      <c r="B60" s="346" t="s">
        <v>2113</v>
      </c>
      <c r="C60" s="349"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346" t="s">
        <v>2114</v>
      </c>
      <c r="C61" s="349"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346" t="s">
        <v>2115</v>
      </c>
      <c r="C62" s="349"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346" t="s">
        <v>31</v>
      </c>
      <c r="C63" s="349"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x14ac:dyDescent="0.35">
      <c r="A64" s="7">
        <v>52</v>
      </c>
      <c r="B64" s="346" t="s">
        <v>2116</v>
      </c>
      <c r="C64" s="349"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ht="43.5" x14ac:dyDescent="0.35">
      <c r="A65" s="7">
        <v>53</v>
      </c>
      <c r="B65" s="337" t="s">
        <v>2117</v>
      </c>
      <c r="C65" s="349"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ht="29" x14ac:dyDescent="0.35">
      <c r="A66" s="7">
        <v>54</v>
      </c>
      <c r="B66" s="337" t="s">
        <v>2118</v>
      </c>
      <c r="C66" s="349"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337" t="s">
        <v>2119</v>
      </c>
      <c r="C67" s="349"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x14ac:dyDescent="0.35">
      <c r="A68" s="7">
        <v>56</v>
      </c>
      <c r="B68" s="337" t="s">
        <v>2120</v>
      </c>
      <c r="C68" s="349"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337" t="s">
        <v>2121</v>
      </c>
      <c r="C69" s="349"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ht="29" x14ac:dyDescent="0.35">
      <c r="A70" s="7">
        <v>58</v>
      </c>
      <c r="B70" s="337" t="s">
        <v>2122</v>
      </c>
      <c r="C70" s="349" t="s">
        <v>222</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346" t="s">
        <v>2123</v>
      </c>
      <c r="C71" s="349"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346" t="s">
        <v>2124</v>
      </c>
      <c r="C72" s="349"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346" t="s">
        <v>2125</v>
      </c>
      <c r="C73" s="349"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346" t="s">
        <v>2126</v>
      </c>
      <c r="C74" s="349"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346" t="s">
        <v>2127</v>
      </c>
      <c r="C75" s="349"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ht="29" x14ac:dyDescent="0.35">
      <c r="A76" s="7">
        <v>64</v>
      </c>
      <c r="B76" s="346" t="s">
        <v>2128</v>
      </c>
      <c r="C76" s="349" t="s">
        <v>5</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346" t="s">
        <v>2129</v>
      </c>
      <c r="C77" s="349"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43.5" x14ac:dyDescent="0.35">
      <c r="A78" s="7">
        <v>66</v>
      </c>
      <c r="B78" s="337" t="s">
        <v>2130</v>
      </c>
      <c r="C78" s="349" t="s">
        <v>5</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43.5" x14ac:dyDescent="0.35">
      <c r="A79" s="7">
        <v>67</v>
      </c>
      <c r="B79" s="337" t="s">
        <v>2131</v>
      </c>
      <c r="C79" s="349"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337" t="s">
        <v>2132</v>
      </c>
      <c r="C80" s="349" t="s">
        <v>5</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ht="29" x14ac:dyDescent="0.35">
      <c r="A81" s="7">
        <v>69</v>
      </c>
      <c r="B81" s="337" t="s">
        <v>2133</v>
      </c>
      <c r="C81" s="349" t="s">
        <v>222</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346" t="s">
        <v>2134</v>
      </c>
      <c r="C82" s="349"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346" t="s">
        <v>2135</v>
      </c>
      <c r="C83" s="350"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346" t="s">
        <v>2136</v>
      </c>
      <c r="C84" s="349"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346" t="s">
        <v>2137</v>
      </c>
      <c r="C85" s="349" t="s">
        <v>5</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346" t="s">
        <v>2138</v>
      </c>
      <c r="C86" s="349"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346" t="s">
        <v>2139</v>
      </c>
      <c r="C87" s="349"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346" t="s">
        <v>2140</v>
      </c>
      <c r="C88" s="349"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ht="29" x14ac:dyDescent="0.35">
      <c r="A89" s="7">
        <v>77</v>
      </c>
      <c r="B89" s="337" t="s">
        <v>2141</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ht="29" x14ac:dyDescent="0.35">
      <c r="A90" s="7">
        <v>78</v>
      </c>
      <c r="B90" s="337" t="s">
        <v>2142</v>
      </c>
      <c r="C90" s="14" t="s">
        <v>5</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ht="43.5" x14ac:dyDescent="0.35">
      <c r="A91" s="7">
        <v>79</v>
      </c>
      <c r="B91" s="337" t="s">
        <v>2143</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ht="43.5" x14ac:dyDescent="0.35">
      <c r="A92" s="7">
        <v>80</v>
      </c>
      <c r="B92" s="337" t="s">
        <v>2144</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43.5" x14ac:dyDescent="0.35">
      <c r="A93" s="7">
        <v>81</v>
      </c>
      <c r="B93" s="10" t="s">
        <v>2145</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10" t="s">
        <v>2146</v>
      </c>
      <c r="C94" s="14"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ht="29" x14ac:dyDescent="0.35">
      <c r="A95" s="7">
        <v>83</v>
      </c>
      <c r="B95" s="337" t="s">
        <v>2147</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337" t="s">
        <v>2148</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ht="58" x14ac:dyDescent="0.35">
      <c r="A97" s="7">
        <v>85</v>
      </c>
      <c r="B97" s="337" t="s">
        <v>2149</v>
      </c>
      <c r="C97" s="14" t="s">
        <v>6</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305" t="s">
        <v>2150</v>
      </c>
      <c r="C98" s="14"/>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ht="58" x14ac:dyDescent="0.35">
      <c r="A99" s="7">
        <v>87</v>
      </c>
      <c r="B99" s="337" t="s">
        <v>2151</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ht="29" x14ac:dyDescent="0.35">
      <c r="A100" s="7">
        <v>88</v>
      </c>
      <c r="B100" s="337" t="s">
        <v>2152</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337" t="s">
        <v>2153</v>
      </c>
      <c r="C101" s="349" t="s">
        <v>222</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346" t="s">
        <v>2154</v>
      </c>
      <c r="C102" s="349"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346" t="s">
        <v>2155</v>
      </c>
      <c r="C103" s="349"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346" t="s">
        <v>2156</v>
      </c>
      <c r="C104" s="349"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346" t="s">
        <v>2157</v>
      </c>
      <c r="C105" s="349"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346" t="s">
        <v>2158</v>
      </c>
      <c r="C106" s="349"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ht="29" x14ac:dyDescent="0.35">
      <c r="A107" s="7">
        <v>95</v>
      </c>
      <c r="B107" s="346" t="s">
        <v>2159</v>
      </c>
      <c r="C107" s="349"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x14ac:dyDescent="0.35">
      <c r="A108" s="7">
        <v>96</v>
      </c>
      <c r="B108" s="337" t="s">
        <v>2160</v>
      </c>
      <c r="C108" s="349" t="s">
        <v>222</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x14ac:dyDescent="0.35">
      <c r="A109" s="7">
        <v>97</v>
      </c>
      <c r="B109" s="346" t="s">
        <v>2161</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346" t="s">
        <v>2162</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346" t="s">
        <v>2163</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346" t="s">
        <v>2164</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x14ac:dyDescent="0.35">
      <c r="A113" s="7">
        <v>101</v>
      </c>
      <c r="B113" s="346" t="s">
        <v>2165</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337" t="s">
        <v>2166</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337" t="s">
        <v>2167</v>
      </c>
      <c r="C115" s="14"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337" t="s">
        <v>2168</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x14ac:dyDescent="0.35">
      <c r="A117" s="7">
        <v>105</v>
      </c>
      <c r="B117" s="337" t="s">
        <v>2169</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ht="29" x14ac:dyDescent="0.35">
      <c r="A118" s="7">
        <v>106</v>
      </c>
      <c r="B118" s="337" t="s">
        <v>2170</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ht="29" x14ac:dyDescent="0.35">
      <c r="A119" s="7">
        <v>107</v>
      </c>
      <c r="B119" s="337" t="s">
        <v>2171</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ht="29" x14ac:dyDescent="0.35">
      <c r="A120" s="7">
        <v>108</v>
      </c>
      <c r="B120" s="337" t="s">
        <v>2172</v>
      </c>
      <c r="C120" s="14" t="s">
        <v>5</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43.5" x14ac:dyDescent="0.35">
      <c r="A121" s="7">
        <v>109</v>
      </c>
      <c r="B121" s="337" t="s">
        <v>2173</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ht="29" x14ac:dyDescent="0.35">
      <c r="A122" s="7">
        <v>110</v>
      </c>
      <c r="B122" s="337" t="s">
        <v>2174</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x14ac:dyDescent="0.35">
      <c r="A123" s="7">
        <v>111</v>
      </c>
      <c r="B123" s="337" t="s">
        <v>2175</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337" t="s">
        <v>2176</v>
      </c>
      <c r="C124" s="14" t="s">
        <v>5</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ht="29" x14ac:dyDescent="0.35">
      <c r="A125" s="7">
        <v>113</v>
      </c>
      <c r="B125" s="337" t="s">
        <v>2177</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ht="29" x14ac:dyDescent="0.35">
      <c r="A126" s="7">
        <v>114</v>
      </c>
      <c r="B126" s="337" t="s">
        <v>2178</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305" t="s">
        <v>2179</v>
      </c>
      <c r="C127" s="14"/>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ht="29" x14ac:dyDescent="0.35">
      <c r="A128" s="7">
        <v>116</v>
      </c>
      <c r="B128" s="337" t="s">
        <v>2180</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x14ac:dyDescent="0.35">
      <c r="A129" s="7">
        <v>117</v>
      </c>
      <c r="B129" s="337" t="s">
        <v>2181</v>
      </c>
      <c r="C129" s="349" t="s">
        <v>222</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x14ac:dyDescent="0.35">
      <c r="A130" s="7">
        <v>118</v>
      </c>
      <c r="B130" s="346" t="s">
        <v>2134</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346" t="s">
        <v>2135</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346" t="s">
        <v>2136</v>
      </c>
      <c r="C132" s="14" t="s">
        <v>5</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346" t="s">
        <v>2137</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x14ac:dyDescent="0.35">
      <c r="A134" s="7">
        <v>122</v>
      </c>
      <c r="B134" s="346" t="s">
        <v>2138</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346" t="s">
        <v>2139</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346" t="s">
        <v>2140</v>
      </c>
      <c r="C136" s="14" t="s">
        <v>5</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ht="29" x14ac:dyDescent="0.35">
      <c r="A137" s="7">
        <v>125</v>
      </c>
      <c r="B137" s="337" t="s">
        <v>2182</v>
      </c>
      <c r="C137" s="349" t="s">
        <v>222</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x14ac:dyDescent="0.35">
      <c r="A138" s="7">
        <v>126</v>
      </c>
      <c r="B138" s="346" t="s">
        <v>2183</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346" t="s">
        <v>2394</v>
      </c>
      <c r="C139" s="14" t="s">
        <v>5</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29" x14ac:dyDescent="0.35">
      <c r="A140" s="7">
        <v>128</v>
      </c>
      <c r="B140" s="346" t="s">
        <v>2184</v>
      </c>
      <c r="C140" s="292" t="s">
        <v>5</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x14ac:dyDescent="0.35">
      <c r="A141" s="7">
        <v>129</v>
      </c>
      <c r="B141" s="346" t="s">
        <v>2185</v>
      </c>
      <c r="C141" s="292" t="s">
        <v>5</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346" t="s">
        <v>2186</v>
      </c>
      <c r="C142" s="14" t="s">
        <v>5</v>
      </c>
      <c r="D142" s="231"/>
      <c r="E142" s="299"/>
      <c r="F142" s="215" t="str">
        <f t="shared" ref="F142:F205" si="4">IF($D$10=$A$9,"N/A",$D$10)</f>
        <v>N/A</v>
      </c>
      <c r="G142" s="6"/>
      <c r="AA142" s="15" t="str">
        <f t="shared" ref="AA142:AA205"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x14ac:dyDescent="0.35">
      <c r="A143" s="7">
        <v>131</v>
      </c>
      <c r="B143" s="346" t="s">
        <v>2187</v>
      </c>
      <c r="C143" s="14" t="s">
        <v>5</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ht="29" x14ac:dyDescent="0.35">
      <c r="A144" s="7">
        <v>132</v>
      </c>
      <c r="B144" s="346" t="s">
        <v>2188</v>
      </c>
      <c r="C144" s="14" t="s">
        <v>5</v>
      </c>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346" t="s">
        <v>2189</v>
      </c>
      <c r="C145" s="14" t="s">
        <v>5</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ht="29" x14ac:dyDescent="0.35">
      <c r="A146" s="7">
        <v>134</v>
      </c>
      <c r="B146" s="346" t="s">
        <v>2190</v>
      </c>
      <c r="C146" s="292" t="s">
        <v>5</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346" t="s">
        <v>2191</v>
      </c>
      <c r="C147" s="14" t="s">
        <v>5</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29" x14ac:dyDescent="0.35">
      <c r="A148" s="7">
        <v>136</v>
      </c>
      <c r="B148" s="346" t="s">
        <v>2192</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346" t="s">
        <v>2193</v>
      </c>
      <c r="C149" s="14" t="s">
        <v>5</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x14ac:dyDescent="0.35">
      <c r="A150" s="7">
        <v>138</v>
      </c>
      <c r="B150" s="346" t="s">
        <v>2194</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29" x14ac:dyDescent="0.35">
      <c r="A151" s="7">
        <v>139</v>
      </c>
      <c r="B151" s="346" t="s">
        <v>2195</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x14ac:dyDescent="0.35">
      <c r="A152" s="7">
        <v>140</v>
      </c>
      <c r="B152" s="346" t="s">
        <v>2196</v>
      </c>
      <c r="C152" s="14" t="s">
        <v>5</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x14ac:dyDescent="0.35">
      <c r="A153" s="7">
        <v>141</v>
      </c>
      <c r="B153" s="346" t="s">
        <v>2197</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x14ac:dyDescent="0.35">
      <c r="A154" s="7">
        <v>142</v>
      </c>
      <c r="B154" s="346" t="s">
        <v>2198</v>
      </c>
      <c r="C154" s="14" t="s">
        <v>5</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x14ac:dyDescent="0.35">
      <c r="A155" s="7">
        <v>143</v>
      </c>
      <c r="B155" s="346" t="s">
        <v>2199</v>
      </c>
      <c r="C155" s="14" t="s">
        <v>5</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x14ac:dyDescent="0.35">
      <c r="A156" s="7">
        <v>144</v>
      </c>
      <c r="B156" s="346" t="s">
        <v>2200</v>
      </c>
      <c r="C156" s="14" t="s">
        <v>5</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346" t="s">
        <v>2201</v>
      </c>
      <c r="C157" s="14" t="s">
        <v>7</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x14ac:dyDescent="0.35">
      <c r="A158" s="7">
        <v>146</v>
      </c>
      <c r="B158" s="346" t="s">
        <v>2202</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x14ac:dyDescent="0.35">
      <c r="A159" s="7">
        <v>147</v>
      </c>
      <c r="B159" s="346" t="s">
        <v>2203</v>
      </c>
      <c r="C159" s="14" t="s">
        <v>7</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x14ac:dyDescent="0.35">
      <c r="A160" s="7">
        <v>148</v>
      </c>
      <c r="B160" s="346" t="s">
        <v>2204</v>
      </c>
      <c r="C160" s="14" t="s">
        <v>7</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x14ac:dyDescent="0.35">
      <c r="A161" s="7">
        <v>149</v>
      </c>
      <c r="B161" s="346" t="s">
        <v>2205</v>
      </c>
      <c r="C161" s="14" t="s">
        <v>6</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ht="29" x14ac:dyDescent="0.35">
      <c r="A162" s="7">
        <v>150</v>
      </c>
      <c r="B162" s="346" t="s">
        <v>2206</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ht="29" x14ac:dyDescent="0.35">
      <c r="A163" s="7">
        <v>151</v>
      </c>
      <c r="B163" s="346" t="s">
        <v>2207</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x14ac:dyDescent="0.35">
      <c r="A164" s="7">
        <v>152</v>
      </c>
      <c r="B164" s="346" t="s">
        <v>2208</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x14ac:dyDescent="0.35">
      <c r="A165" s="7">
        <v>153</v>
      </c>
      <c r="B165" s="346" t="s">
        <v>2209</v>
      </c>
      <c r="C165" s="14"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x14ac:dyDescent="0.35">
      <c r="A166" s="7">
        <v>154</v>
      </c>
      <c r="B166" s="346" t="s">
        <v>2210</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346" t="s">
        <v>2211</v>
      </c>
      <c r="C167" s="14" t="s">
        <v>5</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x14ac:dyDescent="0.35">
      <c r="A168" s="7">
        <v>156</v>
      </c>
      <c r="B168" s="346" t="s">
        <v>2212</v>
      </c>
      <c r="C168" s="14" t="s">
        <v>5</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x14ac:dyDescent="0.35">
      <c r="A169" s="7">
        <v>157</v>
      </c>
      <c r="B169" s="346" t="s">
        <v>2213</v>
      </c>
      <c r="C169" s="14" t="s">
        <v>5</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x14ac:dyDescent="0.35">
      <c r="A170" s="7">
        <v>158</v>
      </c>
      <c r="B170" s="346" t="s">
        <v>2214</v>
      </c>
      <c r="C170" s="14" t="s">
        <v>5</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ht="29" x14ac:dyDescent="0.35">
      <c r="A171" s="7">
        <v>159</v>
      </c>
      <c r="B171" s="306" t="s">
        <v>2215</v>
      </c>
      <c r="C171" s="14" t="s">
        <v>5</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x14ac:dyDescent="0.35">
      <c r="A172" s="7">
        <v>160</v>
      </c>
      <c r="B172" s="337" t="s">
        <v>2216</v>
      </c>
      <c r="C172" s="14" t="s">
        <v>5</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29" x14ac:dyDescent="0.35">
      <c r="A173" s="7">
        <v>161</v>
      </c>
      <c r="B173" s="337" t="s">
        <v>2217</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x14ac:dyDescent="0.35">
      <c r="A174" s="7">
        <v>162</v>
      </c>
      <c r="B174" s="337" t="s">
        <v>2218</v>
      </c>
      <c r="C174" s="292"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x14ac:dyDescent="0.35">
      <c r="A175" s="7">
        <v>163</v>
      </c>
      <c r="B175" s="337" t="s">
        <v>2219</v>
      </c>
      <c r="C175" s="292" t="s">
        <v>5</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ht="72.5" x14ac:dyDescent="0.35">
      <c r="A176" s="7">
        <v>164</v>
      </c>
      <c r="B176" s="337" t="s">
        <v>2220</v>
      </c>
      <c r="C176" s="14" t="s">
        <v>5</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ht="43.5" x14ac:dyDescent="0.35">
      <c r="A177" s="7">
        <v>165</v>
      </c>
      <c r="B177" s="337" t="s">
        <v>2221</v>
      </c>
      <c r="C177" s="14" t="s">
        <v>5</v>
      </c>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ht="58" x14ac:dyDescent="0.35">
      <c r="A178" s="7">
        <v>166</v>
      </c>
      <c r="B178" s="10" t="s">
        <v>2222</v>
      </c>
      <c r="C178" s="14" t="s">
        <v>5</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ht="29" x14ac:dyDescent="0.35">
      <c r="A179" s="7">
        <v>167</v>
      </c>
      <c r="B179" s="10" t="s">
        <v>2223</v>
      </c>
      <c r="C179" s="14" t="s">
        <v>5</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ht="43.5" x14ac:dyDescent="0.35">
      <c r="A180" s="7">
        <v>168</v>
      </c>
      <c r="B180" s="10" t="s">
        <v>2224</v>
      </c>
      <c r="C180" s="14" t="s">
        <v>6</v>
      </c>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ht="29" x14ac:dyDescent="0.35">
      <c r="A181" s="7">
        <v>169</v>
      </c>
      <c r="B181" s="10" t="s">
        <v>2225</v>
      </c>
      <c r="C181" s="14" t="s">
        <v>5</v>
      </c>
      <c r="D181" s="231"/>
      <c r="E181" s="299"/>
      <c r="F181" s="215"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x14ac:dyDescent="0.35">
      <c r="A182" s="7">
        <v>170</v>
      </c>
      <c r="B182" s="305" t="s">
        <v>2226</v>
      </c>
      <c r="C182" s="14"/>
      <c r="D182" s="231"/>
      <c r="E182" s="299"/>
      <c r="F182" s="215"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ht="43.5" x14ac:dyDescent="0.35">
      <c r="A183" s="7">
        <v>171</v>
      </c>
      <c r="B183" s="337" t="s">
        <v>2227</v>
      </c>
      <c r="C183" s="14" t="s">
        <v>5</v>
      </c>
      <c r="D183" s="231"/>
      <c r="E183" s="299"/>
      <c r="F183" s="215"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ht="29" x14ac:dyDescent="0.35">
      <c r="A184" s="7">
        <v>172</v>
      </c>
      <c r="B184" s="337" t="s">
        <v>2228</v>
      </c>
      <c r="C184" s="292" t="s">
        <v>222</v>
      </c>
      <c r="D184" s="231"/>
      <c r="E184" s="299"/>
      <c r="F184" s="215"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x14ac:dyDescent="0.35">
      <c r="A185" s="7">
        <v>173</v>
      </c>
      <c r="B185" s="346" t="s">
        <v>2229</v>
      </c>
      <c r="C185" s="14" t="s">
        <v>5</v>
      </c>
      <c r="D185" s="231"/>
      <c r="E185" s="299"/>
      <c r="F185" s="215"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x14ac:dyDescent="0.35">
      <c r="A186" s="7">
        <v>174</v>
      </c>
      <c r="B186" s="346" t="s">
        <v>2230</v>
      </c>
      <c r="C186" s="14" t="s">
        <v>5</v>
      </c>
      <c r="D186" s="231"/>
      <c r="E186" s="299"/>
      <c r="F186" s="215"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x14ac:dyDescent="0.35">
      <c r="A187" s="7">
        <v>175</v>
      </c>
      <c r="B187" s="346" t="s">
        <v>2231</v>
      </c>
      <c r="C187" s="14" t="s">
        <v>5</v>
      </c>
      <c r="D187" s="231"/>
      <c r="E187" s="299"/>
      <c r="F187" s="215"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x14ac:dyDescent="0.35">
      <c r="A188" s="7">
        <v>176</v>
      </c>
      <c r="B188" s="346" t="s">
        <v>2232</v>
      </c>
      <c r="C188" s="14" t="s">
        <v>5</v>
      </c>
      <c r="D188" s="231"/>
      <c r="E188" s="299"/>
      <c r="F188" s="215"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x14ac:dyDescent="0.35">
      <c r="A189" s="7">
        <v>177</v>
      </c>
      <c r="B189" s="346" t="s">
        <v>2233</v>
      </c>
      <c r="C189" s="14" t="s">
        <v>5</v>
      </c>
      <c r="D189" s="231"/>
      <c r="E189" s="299"/>
      <c r="F189" s="215"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x14ac:dyDescent="0.35">
      <c r="A190" s="7">
        <v>178</v>
      </c>
      <c r="B190" s="346" t="s">
        <v>2234</v>
      </c>
      <c r="C190" s="14" t="s">
        <v>6</v>
      </c>
      <c r="D190" s="231"/>
      <c r="E190" s="299"/>
      <c r="F190" s="215"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x14ac:dyDescent="0.35">
      <c r="A191" s="7">
        <v>179</v>
      </c>
      <c r="B191" s="346" t="s">
        <v>2235</v>
      </c>
      <c r="C191" s="14" t="s">
        <v>5</v>
      </c>
      <c r="D191" s="231"/>
      <c r="E191" s="299"/>
      <c r="F191" s="215"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ht="43.5" x14ac:dyDescent="0.35">
      <c r="A192" s="7">
        <v>180</v>
      </c>
      <c r="B192" s="337" t="s">
        <v>2236</v>
      </c>
      <c r="C192" s="14" t="s">
        <v>5</v>
      </c>
      <c r="D192" s="231"/>
      <c r="E192" s="299"/>
      <c r="F192" s="215"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ht="29" x14ac:dyDescent="0.35">
      <c r="A193" s="7">
        <v>181</v>
      </c>
      <c r="B193" s="337" t="s">
        <v>2237</v>
      </c>
      <c r="C193" s="14" t="s">
        <v>5</v>
      </c>
      <c r="D193" s="231"/>
      <c r="E193" s="299"/>
      <c r="F193" s="215"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ht="43.5" x14ac:dyDescent="0.35">
      <c r="A194" s="7">
        <v>182</v>
      </c>
      <c r="B194" s="337" t="s">
        <v>2238</v>
      </c>
      <c r="C194" s="14" t="s">
        <v>5</v>
      </c>
      <c r="D194" s="231"/>
      <c r="E194" s="299"/>
      <c r="F194" s="215"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ht="29" x14ac:dyDescent="0.35">
      <c r="A195" s="7">
        <v>183</v>
      </c>
      <c r="B195" s="348" t="s">
        <v>3084</v>
      </c>
      <c r="C195" s="14" t="s">
        <v>5</v>
      </c>
      <c r="D195" s="231"/>
      <c r="E195" s="299"/>
      <c r="F195" s="215"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ht="29" x14ac:dyDescent="0.35">
      <c r="A196" s="7">
        <v>184</v>
      </c>
      <c r="B196" s="337" t="s">
        <v>2239</v>
      </c>
      <c r="C196" s="14" t="s">
        <v>5</v>
      </c>
      <c r="D196" s="231"/>
      <c r="E196" s="299"/>
      <c r="F196" s="215"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ht="29" x14ac:dyDescent="0.35">
      <c r="A197" s="7">
        <v>185</v>
      </c>
      <c r="B197" s="337" t="s">
        <v>2240</v>
      </c>
      <c r="C197" s="292" t="s">
        <v>222</v>
      </c>
      <c r="D197" s="231"/>
      <c r="E197" s="299"/>
      <c r="F197" s="215"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x14ac:dyDescent="0.35">
      <c r="A198" s="7">
        <v>186</v>
      </c>
      <c r="B198" s="346" t="s">
        <v>2241</v>
      </c>
      <c r="C198" s="14" t="s">
        <v>5</v>
      </c>
      <c r="D198" s="231"/>
      <c r="E198" s="299"/>
      <c r="F198" s="215"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x14ac:dyDescent="0.35">
      <c r="A199" s="7">
        <v>187</v>
      </c>
      <c r="B199" s="346" t="s">
        <v>2242</v>
      </c>
      <c r="C199" s="14" t="s">
        <v>5</v>
      </c>
      <c r="D199" s="231"/>
      <c r="E199" s="299"/>
      <c r="F199" s="215"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x14ac:dyDescent="0.35">
      <c r="A200" s="7">
        <v>188</v>
      </c>
      <c r="B200" s="346" t="s">
        <v>2243</v>
      </c>
      <c r="C200" s="14" t="s">
        <v>5</v>
      </c>
      <c r="D200" s="231"/>
      <c r="E200" s="299"/>
      <c r="F200" s="215"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346" t="s">
        <v>2244</v>
      </c>
      <c r="C201" s="14" t="s">
        <v>5</v>
      </c>
      <c r="D201" s="231"/>
      <c r="E201" s="299"/>
      <c r="F201" s="215"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x14ac:dyDescent="0.35">
      <c r="A202" s="7">
        <v>190</v>
      </c>
      <c r="B202" s="346" t="s">
        <v>2245</v>
      </c>
      <c r="C202" s="14" t="s">
        <v>5</v>
      </c>
      <c r="D202" s="231"/>
      <c r="E202" s="299"/>
      <c r="F202" s="215"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x14ac:dyDescent="0.35">
      <c r="A203" s="7">
        <v>191</v>
      </c>
      <c r="B203" s="346" t="s">
        <v>2246</v>
      </c>
      <c r="C203" s="14" t="s">
        <v>5</v>
      </c>
      <c r="D203" s="231"/>
      <c r="E203" s="299"/>
      <c r="F203" s="215" t="str">
        <f t="shared" si="4"/>
        <v>N/A</v>
      </c>
      <c r="G203" s="6"/>
      <c r="AA203" s="15" t="str">
        <f t="shared" si="5"/>
        <v/>
      </c>
      <c r="AB203" s="15"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346" t="s">
        <v>2247</v>
      </c>
      <c r="C204" s="14" t="s">
        <v>5</v>
      </c>
      <c r="D204" s="231"/>
      <c r="E204" s="299"/>
      <c r="F204" s="215" t="str">
        <f t="shared" si="4"/>
        <v>N/A</v>
      </c>
      <c r="G204" s="6"/>
      <c r="AA204" s="15" t="str">
        <f t="shared" si="5"/>
        <v/>
      </c>
      <c r="AB204" s="15"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x14ac:dyDescent="0.35">
      <c r="A205" s="7">
        <v>193</v>
      </c>
      <c r="B205" s="346" t="s">
        <v>2248</v>
      </c>
      <c r="C205" s="14" t="s">
        <v>5</v>
      </c>
      <c r="D205" s="231"/>
      <c r="E205" s="299"/>
      <c r="F205" s="215" t="str">
        <f t="shared" si="4"/>
        <v>N/A</v>
      </c>
      <c r="G205" s="6"/>
      <c r="AA205" s="15" t="str">
        <f t="shared" si="5"/>
        <v/>
      </c>
      <c r="AB205" s="15"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ht="29" x14ac:dyDescent="0.35">
      <c r="A206" s="7">
        <v>194</v>
      </c>
      <c r="B206" s="337" t="s">
        <v>2249</v>
      </c>
      <c r="C206" s="14" t="s">
        <v>5</v>
      </c>
      <c r="D206" s="231"/>
      <c r="E206" s="299"/>
      <c r="F206" s="215" t="str">
        <f t="shared" ref="F206:F269" si="6">IF($D$10=$A$9,"N/A",$D$10)</f>
        <v>N/A</v>
      </c>
      <c r="G206" s="6"/>
      <c r="AA206" s="15" t="str">
        <f t="shared" ref="AA206:AA269" si="7">TRIM($D206)</f>
        <v/>
      </c>
      <c r="AB206" s="15"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x14ac:dyDescent="0.35">
      <c r="A207" s="7">
        <v>195</v>
      </c>
      <c r="B207" s="305" t="s">
        <v>2250</v>
      </c>
      <c r="C207" s="14"/>
      <c r="D207" s="231"/>
      <c r="E207" s="299"/>
      <c r="F207" s="215" t="str">
        <f t="shared" si="6"/>
        <v>N/A</v>
      </c>
      <c r="G207" s="6"/>
      <c r="AA207" s="15" t="str">
        <f t="shared" si="7"/>
        <v/>
      </c>
      <c r="AB207" s="15"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ht="43.5" x14ac:dyDescent="0.35">
      <c r="A208" s="7">
        <v>196</v>
      </c>
      <c r="B208" s="337" t="s">
        <v>2251</v>
      </c>
      <c r="C208" s="14" t="s">
        <v>5</v>
      </c>
      <c r="D208" s="231"/>
      <c r="E208" s="299"/>
      <c r="F208" s="215" t="str">
        <f t="shared" si="6"/>
        <v>N/A</v>
      </c>
      <c r="G208" s="6"/>
      <c r="AA208" s="15" t="str">
        <f t="shared" si="7"/>
        <v/>
      </c>
      <c r="AB208" s="15"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x14ac:dyDescent="0.35">
      <c r="A209" s="7">
        <v>197</v>
      </c>
      <c r="B209" s="337" t="s">
        <v>2252</v>
      </c>
      <c r="C209" s="14" t="s">
        <v>5</v>
      </c>
      <c r="D209" s="231"/>
      <c r="E209" s="299"/>
      <c r="F209" s="215" t="str">
        <f t="shared" si="6"/>
        <v>N/A</v>
      </c>
      <c r="G209" s="6"/>
      <c r="AA209" s="15" t="str">
        <f t="shared" si="7"/>
        <v/>
      </c>
      <c r="AB209" s="15"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x14ac:dyDescent="0.35">
      <c r="A210" s="7">
        <v>198</v>
      </c>
      <c r="B210" s="337" t="s">
        <v>2253</v>
      </c>
      <c r="C210" s="14" t="s">
        <v>5</v>
      </c>
      <c r="D210" s="231"/>
      <c r="E210" s="299"/>
      <c r="F210" s="215" t="str">
        <f t="shared" si="6"/>
        <v>N/A</v>
      </c>
      <c r="G210" s="6"/>
      <c r="AA210" s="15" t="str">
        <f t="shared" si="7"/>
        <v/>
      </c>
      <c r="AB210" s="15"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ht="43.5" x14ac:dyDescent="0.35">
      <c r="A211" s="7">
        <v>199</v>
      </c>
      <c r="B211" s="337" t="s">
        <v>2254</v>
      </c>
      <c r="C211" s="14" t="s">
        <v>5</v>
      </c>
      <c r="D211" s="231"/>
      <c r="E211" s="299"/>
      <c r="F211" s="215" t="str">
        <f t="shared" si="6"/>
        <v>N/A</v>
      </c>
      <c r="G211" s="6"/>
      <c r="AA211" s="15" t="str">
        <f t="shared" si="7"/>
        <v/>
      </c>
      <c r="AB211" s="15"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ht="29" x14ac:dyDescent="0.35">
      <c r="A212" s="7">
        <v>200</v>
      </c>
      <c r="B212" s="337" t="s">
        <v>2255</v>
      </c>
      <c r="C212" s="14" t="s">
        <v>5</v>
      </c>
      <c r="D212" s="231"/>
      <c r="E212" s="299"/>
      <c r="F212" s="215" t="str">
        <f t="shared" si="6"/>
        <v>N/A</v>
      </c>
      <c r="G212" s="6"/>
      <c r="AA212" s="15" t="str">
        <f t="shared" si="7"/>
        <v/>
      </c>
      <c r="AB212" s="15"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ht="29" x14ac:dyDescent="0.35">
      <c r="A213" s="7">
        <v>201</v>
      </c>
      <c r="B213" s="337" t="s">
        <v>2256</v>
      </c>
      <c r="C213" s="14" t="s">
        <v>5</v>
      </c>
      <c r="D213" s="231"/>
      <c r="E213" s="299"/>
      <c r="F213" s="215" t="str">
        <f t="shared" si="6"/>
        <v>N/A</v>
      </c>
      <c r="G213" s="6"/>
      <c r="AA213" s="15" t="str">
        <f t="shared" si="7"/>
        <v/>
      </c>
      <c r="AB213" s="15"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x14ac:dyDescent="0.35">
      <c r="A214" s="7">
        <v>202</v>
      </c>
      <c r="B214" s="337" t="s">
        <v>2257</v>
      </c>
      <c r="C214" s="14" t="s">
        <v>5</v>
      </c>
      <c r="D214" s="231"/>
      <c r="E214" s="299"/>
      <c r="F214" s="215" t="str">
        <f t="shared" si="6"/>
        <v>N/A</v>
      </c>
      <c r="G214" s="6"/>
      <c r="AA214" s="15" t="str">
        <f t="shared" si="7"/>
        <v/>
      </c>
      <c r="AB214" s="15"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ht="29" x14ac:dyDescent="0.35">
      <c r="A215" s="7">
        <v>203</v>
      </c>
      <c r="B215" s="337" t="s">
        <v>2258</v>
      </c>
      <c r="C215" s="14" t="s">
        <v>5</v>
      </c>
      <c r="D215" s="231"/>
      <c r="E215" s="299"/>
      <c r="F215" s="215" t="str">
        <f t="shared" si="6"/>
        <v>N/A</v>
      </c>
      <c r="G215" s="6"/>
      <c r="AA215" s="15" t="str">
        <f t="shared" si="7"/>
        <v/>
      </c>
      <c r="AB215" s="15"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x14ac:dyDescent="0.35">
      <c r="A216" s="7">
        <v>204</v>
      </c>
      <c r="B216" s="305" t="s">
        <v>2259</v>
      </c>
      <c r="C216" s="14"/>
      <c r="D216" s="231"/>
      <c r="E216" s="299"/>
      <c r="F216" s="215" t="str">
        <f t="shared" si="6"/>
        <v>N/A</v>
      </c>
      <c r="G216" s="6"/>
      <c r="AA216" s="15" t="str">
        <f t="shared" si="7"/>
        <v/>
      </c>
      <c r="AB216" s="15"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ht="29" x14ac:dyDescent="0.35">
      <c r="A217" s="7">
        <v>205</v>
      </c>
      <c r="B217" s="337" t="s">
        <v>2260</v>
      </c>
      <c r="C217" s="14" t="s">
        <v>5</v>
      </c>
      <c r="D217" s="231"/>
      <c r="E217" s="299"/>
      <c r="F217" s="215" t="str">
        <f t="shared" si="6"/>
        <v>N/A</v>
      </c>
      <c r="G217" s="6"/>
      <c r="AA217" s="15" t="str">
        <f t="shared" si="7"/>
        <v/>
      </c>
      <c r="AB217" s="15"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ht="43.5" x14ac:dyDescent="0.35">
      <c r="A218" s="7">
        <v>206</v>
      </c>
      <c r="B218" s="337" t="s">
        <v>2261</v>
      </c>
      <c r="C218" s="14" t="s">
        <v>5</v>
      </c>
      <c r="D218" s="231"/>
      <c r="E218" s="299"/>
      <c r="F218" s="215" t="str">
        <f t="shared" si="6"/>
        <v>N/A</v>
      </c>
      <c r="G218" s="6"/>
      <c r="AA218" s="15" t="str">
        <f t="shared" si="7"/>
        <v/>
      </c>
      <c r="AB218" s="15"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ht="29" x14ac:dyDescent="0.35">
      <c r="A219" s="7">
        <v>207</v>
      </c>
      <c r="B219" s="337" t="s">
        <v>2262</v>
      </c>
      <c r="C219" s="14" t="s">
        <v>5</v>
      </c>
      <c r="D219" s="231"/>
      <c r="E219" s="299"/>
      <c r="F219" s="215" t="str">
        <f t="shared" si="6"/>
        <v>N/A</v>
      </c>
      <c r="G219" s="6"/>
      <c r="AA219" s="15" t="str">
        <f t="shared" si="7"/>
        <v/>
      </c>
      <c r="AB219" s="15"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ht="29" x14ac:dyDescent="0.35">
      <c r="A220" s="7">
        <v>208</v>
      </c>
      <c r="B220" s="331" t="s">
        <v>2263</v>
      </c>
      <c r="C220" s="14" t="s">
        <v>5</v>
      </c>
      <c r="D220" s="231"/>
      <c r="E220" s="299"/>
      <c r="F220" s="215" t="str">
        <f t="shared" si="6"/>
        <v>N/A</v>
      </c>
      <c r="G220" s="6"/>
      <c r="AA220" s="15" t="str">
        <f t="shared" si="7"/>
        <v/>
      </c>
      <c r="AB220" s="15"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ht="29" x14ac:dyDescent="0.35">
      <c r="A221" s="7">
        <v>209</v>
      </c>
      <c r="B221" s="337" t="s">
        <v>2264</v>
      </c>
      <c r="C221" s="14" t="s">
        <v>5</v>
      </c>
      <c r="D221" s="231"/>
      <c r="E221" s="299"/>
      <c r="F221" s="215" t="str">
        <f t="shared" si="6"/>
        <v>N/A</v>
      </c>
      <c r="G221" s="6"/>
      <c r="AA221" s="15" t="str">
        <f t="shared" si="7"/>
        <v/>
      </c>
      <c r="AB221" s="15"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ht="29" x14ac:dyDescent="0.35">
      <c r="A222" s="7">
        <v>210</v>
      </c>
      <c r="B222" s="337" t="s">
        <v>2265</v>
      </c>
      <c r="C222" s="14" t="s">
        <v>5</v>
      </c>
      <c r="D222" s="231"/>
      <c r="E222" s="299"/>
      <c r="F222" s="215" t="str">
        <f t="shared" si="6"/>
        <v>N/A</v>
      </c>
      <c r="G222" s="6"/>
      <c r="AA222" s="15" t="str">
        <f t="shared" si="7"/>
        <v/>
      </c>
      <c r="AB222" s="15"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ht="29" x14ac:dyDescent="0.35">
      <c r="A223" s="7">
        <v>211</v>
      </c>
      <c r="B223" s="337" t="s">
        <v>2266</v>
      </c>
      <c r="C223" s="14" t="s">
        <v>5</v>
      </c>
      <c r="D223" s="231"/>
      <c r="E223" s="299"/>
      <c r="F223" s="215" t="str">
        <f t="shared" si="6"/>
        <v>N/A</v>
      </c>
      <c r="G223" s="6"/>
      <c r="AA223" s="15" t="str">
        <f t="shared" si="7"/>
        <v/>
      </c>
      <c r="AB223" s="15"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x14ac:dyDescent="0.35">
      <c r="A224" s="7">
        <v>212</v>
      </c>
      <c r="B224" s="337" t="s">
        <v>2267</v>
      </c>
      <c r="C224" s="14" t="s">
        <v>5</v>
      </c>
      <c r="D224" s="231"/>
      <c r="E224" s="299"/>
      <c r="F224" s="215" t="str">
        <f t="shared" si="6"/>
        <v>N/A</v>
      </c>
      <c r="G224" s="6"/>
      <c r="AA224" s="15" t="str">
        <f t="shared" si="7"/>
        <v/>
      </c>
      <c r="AB224" s="15"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x14ac:dyDescent="0.35">
      <c r="A225" s="7">
        <v>213</v>
      </c>
      <c r="B225" s="305" t="s">
        <v>2268</v>
      </c>
      <c r="C225" s="14"/>
      <c r="D225" s="231"/>
      <c r="E225" s="299"/>
      <c r="F225" s="215" t="str">
        <f t="shared" si="6"/>
        <v>N/A</v>
      </c>
      <c r="G225" s="6"/>
      <c r="AA225" s="15" t="str">
        <f t="shared" si="7"/>
        <v/>
      </c>
      <c r="AB225" s="15"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ht="29" x14ac:dyDescent="0.35">
      <c r="A226" s="7">
        <v>214</v>
      </c>
      <c r="B226" s="337" t="s">
        <v>2269</v>
      </c>
      <c r="C226" s="14" t="s">
        <v>5</v>
      </c>
      <c r="D226" s="231"/>
      <c r="E226" s="299"/>
      <c r="F226" s="215" t="str">
        <f t="shared" si="6"/>
        <v>N/A</v>
      </c>
      <c r="G226" s="6"/>
      <c r="AA226" s="15" t="str">
        <f t="shared" si="7"/>
        <v/>
      </c>
      <c r="AB226" s="15"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ht="29" x14ac:dyDescent="0.35">
      <c r="A227" s="7">
        <v>215</v>
      </c>
      <c r="B227" s="337" t="s">
        <v>2270</v>
      </c>
      <c r="C227" s="14" t="s">
        <v>5</v>
      </c>
      <c r="D227" s="231"/>
      <c r="E227" s="299"/>
      <c r="F227" s="215" t="str">
        <f t="shared" si="6"/>
        <v>N/A</v>
      </c>
      <c r="G227" s="6"/>
      <c r="AA227" s="15" t="str">
        <f t="shared" si="7"/>
        <v/>
      </c>
      <c r="AB227" s="15"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ht="29" x14ac:dyDescent="0.35">
      <c r="A228" s="7">
        <v>216</v>
      </c>
      <c r="B228" s="215" t="s">
        <v>2271</v>
      </c>
      <c r="C228" s="14" t="s">
        <v>5</v>
      </c>
      <c r="D228" s="231"/>
      <c r="E228" s="299"/>
      <c r="F228" s="215" t="str">
        <f t="shared" si="6"/>
        <v>N/A</v>
      </c>
      <c r="G228" s="6"/>
      <c r="AA228" s="15" t="str">
        <f t="shared" si="7"/>
        <v/>
      </c>
      <c r="AB228" s="15"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ht="29" x14ac:dyDescent="0.35">
      <c r="A229" s="7">
        <v>217</v>
      </c>
      <c r="B229" s="337" t="s">
        <v>2272</v>
      </c>
      <c r="C229" s="14" t="s">
        <v>5</v>
      </c>
      <c r="D229" s="231"/>
      <c r="E229" s="299"/>
      <c r="F229" s="215" t="str">
        <f t="shared" si="6"/>
        <v>N/A</v>
      </c>
      <c r="G229" s="6"/>
      <c r="AA229" s="15" t="str">
        <f t="shared" si="7"/>
        <v/>
      </c>
      <c r="AB229" s="15"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x14ac:dyDescent="0.35">
      <c r="A230" s="7">
        <v>218</v>
      </c>
      <c r="B230" s="337" t="s">
        <v>2273</v>
      </c>
      <c r="C230" s="349" t="s">
        <v>222</v>
      </c>
      <c r="D230" s="231"/>
      <c r="E230" s="299"/>
      <c r="F230" s="215" t="str">
        <f t="shared" si="6"/>
        <v>N/A</v>
      </c>
      <c r="G230" s="6"/>
      <c r="AA230" s="15" t="str">
        <f t="shared" si="7"/>
        <v/>
      </c>
      <c r="AB230" s="15"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x14ac:dyDescent="0.35">
      <c r="A231" s="7">
        <v>219</v>
      </c>
      <c r="B231" s="346" t="s">
        <v>2274</v>
      </c>
      <c r="C231" s="14" t="s">
        <v>5</v>
      </c>
      <c r="D231" s="231"/>
      <c r="E231" s="299"/>
      <c r="F231" s="215" t="str">
        <f t="shared" si="6"/>
        <v>N/A</v>
      </c>
      <c r="G231" s="6"/>
      <c r="AA231" s="15" t="str">
        <f t="shared" si="7"/>
        <v/>
      </c>
      <c r="AB231" s="15"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ht="29" x14ac:dyDescent="0.35">
      <c r="A232" s="7">
        <v>220</v>
      </c>
      <c r="B232" s="346" t="s">
        <v>2275</v>
      </c>
      <c r="C232" s="14" t="s">
        <v>5</v>
      </c>
      <c r="D232" s="231"/>
      <c r="E232" s="299"/>
      <c r="F232" s="215" t="str">
        <f t="shared" si="6"/>
        <v>N/A</v>
      </c>
      <c r="G232" s="6"/>
      <c r="AA232" s="15" t="str">
        <f t="shared" si="7"/>
        <v/>
      </c>
      <c r="AB232" s="15"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x14ac:dyDescent="0.35">
      <c r="A233" s="7">
        <v>221</v>
      </c>
      <c r="B233" s="346" t="s">
        <v>2276</v>
      </c>
      <c r="C233" s="14" t="s">
        <v>5</v>
      </c>
      <c r="D233" s="231"/>
      <c r="E233" s="299"/>
      <c r="F233" s="215" t="str">
        <f t="shared" si="6"/>
        <v>N/A</v>
      </c>
      <c r="G233" s="6"/>
      <c r="AA233" s="15" t="str">
        <f t="shared" si="7"/>
        <v/>
      </c>
      <c r="AB233" s="15"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ht="29" x14ac:dyDescent="0.35">
      <c r="A234" s="7">
        <v>222</v>
      </c>
      <c r="B234" s="337" t="s">
        <v>2277</v>
      </c>
      <c r="C234" s="14" t="s">
        <v>6</v>
      </c>
      <c r="D234" s="231"/>
      <c r="E234" s="299"/>
      <c r="F234" s="215" t="str">
        <f t="shared" si="6"/>
        <v>N/A</v>
      </c>
      <c r="G234" s="6"/>
      <c r="AA234" s="15" t="str">
        <f t="shared" si="7"/>
        <v/>
      </c>
      <c r="AB234" s="15"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5" customFormat="1" x14ac:dyDescent="0.35">
      <c r="A235" s="7">
        <v>223</v>
      </c>
      <c r="B235" s="337" t="s">
        <v>2278</v>
      </c>
      <c r="C235" s="14" t="s">
        <v>7</v>
      </c>
      <c r="D235" s="231"/>
      <c r="E235" s="299"/>
      <c r="F235" s="215" t="str">
        <f t="shared" si="6"/>
        <v>N/A</v>
      </c>
      <c r="G235" s="6"/>
      <c r="AA235" s="15" t="str">
        <f t="shared" si="7"/>
        <v/>
      </c>
      <c r="AB235" s="15"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5" customFormat="1" x14ac:dyDescent="0.35">
      <c r="A236" s="7">
        <v>224</v>
      </c>
      <c r="B236" s="337" t="s">
        <v>2279</v>
      </c>
      <c r="C236" s="14" t="s">
        <v>7</v>
      </c>
      <c r="D236" s="231"/>
      <c r="E236" s="299"/>
      <c r="F236" s="215" t="str">
        <f t="shared" si="6"/>
        <v>N/A</v>
      </c>
      <c r="G236" s="6"/>
      <c r="AA236" s="15" t="str">
        <f t="shared" si="7"/>
        <v/>
      </c>
      <c r="AB236" s="15"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5" customFormat="1" ht="29" x14ac:dyDescent="0.35">
      <c r="A237" s="7">
        <v>225</v>
      </c>
      <c r="B237" s="337" t="s">
        <v>2280</v>
      </c>
      <c r="C237" s="14" t="s">
        <v>7</v>
      </c>
      <c r="D237" s="231"/>
      <c r="E237" s="299"/>
      <c r="F237" s="215" t="str">
        <f t="shared" si="6"/>
        <v>N/A</v>
      </c>
      <c r="G237" s="6"/>
      <c r="AA237" s="15" t="str">
        <f t="shared" si="7"/>
        <v/>
      </c>
      <c r="AB237" s="15"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5" customFormat="1" x14ac:dyDescent="0.35">
      <c r="A238" s="7">
        <v>226</v>
      </c>
      <c r="B238" s="337" t="s">
        <v>2281</v>
      </c>
      <c r="C238" s="14" t="s">
        <v>5</v>
      </c>
      <c r="D238" s="231"/>
      <c r="E238" s="299"/>
      <c r="F238" s="215" t="str">
        <f t="shared" si="6"/>
        <v>N/A</v>
      </c>
      <c r="G238" s="6"/>
      <c r="AA238" s="15" t="str">
        <f t="shared" si="7"/>
        <v/>
      </c>
      <c r="AB238" s="15"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5" customFormat="1" x14ac:dyDescent="0.35">
      <c r="A239" s="7">
        <v>227</v>
      </c>
      <c r="B239" s="305" t="s">
        <v>2282</v>
      </c>
      <c r="C239" s="14"/>
      <c r="D239" s="231"/>
      <c r="E239" s="299"/>
      <c r="F239" s="215" t="str">
        <f t="shared" si="6"/>
        <v>N/A</v>
      </c>
      <c r="G239" s="6"/>
      <c r="AA239" s="15" t="str">
        <f t="shared" si="7"/>
        <v/>
      </c>
      <c r="AB239" s="15"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5" customFormat="1" x14ac:dyDescent="0.35">
      <c r="A240" s="7">
        <v>228</v>
      </c>
      <c r="B240" s="337" t="s">
        <v>2283</v>
      </c>
      <c r="C240" s="14" t="s">
        <v>5</v>
      </c>
      <c r="D240" s="231"/>
      <c r="E240" s="299"/>
      <c r="F240" s="215" t="str">
        <f t="shared" si="6"/>
        <v>N/A</v>
      </c>
      <c r="G240" s="6"/>
      <c r="AA240" s="15" t="str">
        <f t="shared" si="7"/>
        <v/>
      </c>
      <c r="AB240" s="15"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5" customFormat="1" ht="29" x14ac:dyDescent="0.35">
      <c r="A241" s="7">
        <v>229</v>
      </c>
      <c r="B241" s="337" t="s">
        <v>2284</v>
      </c>
      <c r="C241" s="14" t="s">
        <v>7</v>
      </c>
      <c r="D241" s="231"/>
      <c r="E241" s="299"/>
      <c r="F241" s="215" t="str">
        <f t="shared" si="6"/>
        <v>N/A</v>
      </c>
      <c r="G241" s="6"/>
      <c r="AA241" s="15" t="str">
        <f t="shared" si="7"/>
        <v/>
      </c>
      <c r="AB241" s="15"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5" customFormat="1" ht="29" x14ac:dyDescent="0.35">
      <c r="A242" s="7">
        <v>230</v>
      </c>
      <c r="B242" s="348" t="s">
        <v>3085</v>
      </c>
      <c r="C242" s="14" t="s">
        <v>5</v>
      </c>
      <c r="D242" s="231"/>
      <c r="E242" s="299"/>
      <c r="F242" s="215" t="str">
        <f t="shared" si="6"/>
        <v>N/A</v>
      </c>
      <c r="G242" s="6"/>
      <c r="AA242" s="15" t="str">
        <f t="shared" si="7"/>
        <v/>
      </c>
      <c r="AB242" s="15"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5" customFormat="1" ht="29" x14ac:dyDescent="0.35">
      <c r="A243" s="7">
        <v>231</v>
      </c>
      <c r="B243" s="337" t="s">
        <v>2285</v>
      </c>
      <c r="C243" s="14" t="s">
        <v>5</v>
      </c>
      <c r="D243" s="231"/>
      <c r="E243" s="299"/>
      <c r="F243" s="215" t="str">
        <f t="shared" si="6"/>
        <v>N/A</v>
      </c>
      <c r="G243" s="6"/>
      <c r="AA243" s="15" t="str">
        <f t="shared" si="7"/>
        <v/>
      </c>
      <c r="AB243" s="15"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5" customFormat="1" x14ac:dyDescent="0.35">
      <c r="A244" s="7">
        <v>232</v>
      </c>
      <c r="B244" s="337" t="s">
        <v>2286</v>
      </c>
      <c r="C244" s="349" t="s">
        <v>222</v>
      </c>
      <c r="D244" s="231"/>
      <c r="E244" s="299"/>
      <c r="F244" s="215" t="str">
        <f t="shared" si="6"/>
        <v>N/A</v>
      </c>
      <c r="G244" s="6"/>
      <c r="AA244" s="15" t="str">
        <f t="shared" si="7"/>
        <v/>
      </c>
      <c r="AB244" s="15"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5" customFormat="1" x14ac:dyDescent="0.35">
      <c r="A245" s="7">
        <v>233</v>
      </c>
      <c r="B245" s="346" t="s">
        <v>2287</v>
      </c>
      <c r="C245" s="14" t="s">
        <v>5</v>
      </c>
      <c r="D245" s="231"/>
      <c r="E245" s="299"/>
      <c r="F245" s="215" t="str">
        <f t="shared" si="6"/>
        <v>N/A</v>
      </c>
      <c r="G245" s="6"/>
      <c r="AA245" s="15" t="str">
        <f t="shared" si="7"/>
        <v/>
      </c>
      <c r="AB245" s="15"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5" customFormat="1" x14ac:dyDescent="0.35">
      <c r="A246" s="7">
        <v>234</v>
      </c>
      <c r="B246" s="346" t="s">
        <v>2288</v>
      </c>
      <c r="C246" s="14" t="s">
        <v>5</v>
      </c>
      <c r="D246" s="231"/>
      <c r="E246" s="299"/>
      <c r="F246" s="215" t="str">
        <f t="shared" si="6"/>
        <v>N/A</v>
      </c>
      <c r="G246" s="6"/>
      <c r="AA246" s="15" t="str">
        <f t="shared" si="7"/>
        <v/>
      </c>
      <c r="AB246" s="15"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5" customFormat="1" x14ac:dyDescent="0.35">
      <c r="A247" s="7">
        <v>235</v>
      </c>
      <c r="B247" s="346" t="s">
        <v>2289</v>
      </c>
      <c r="C247" s="14" t="s">
        <v>5</v>
      </c>
      <c r="D247" s="231"/>
      <c r="E247" s="299"/>
      <c r="F247" s="215" t="str">
        <f t="shared" si="6"/>
        <v>N/A</v>
      </c>
      <c r="G247" s="6"/>
      <c r="AA247" s="15" t="str">
        <f t="shared" si="7"/>
        <v/>
      </c>
      <c r="AB247" s="15"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5" customFormat="1" x14ac:dyDescent="0.35">
      <c r="A248" s="7">
        <v>236</v>
      </c>
      <c r="B248" s="10" t="s">
        <v>2290</v>
      </c>
      <c r="C248" s="14" t="s">
        <v>5</v>
      </c>
      <c r="D248" s="231"/>
      <c r="E248" s="299"/>
      <c r="F248" s="215" t="str">
        <f t="shared" si="6"/>
        <v>N/A</v>
      </c>
      <c r="G248" s="6"/>
      <c r="AA248" s="15" t="str">
        <f t="shared" si="7"/>
        <v/>
      </c>
      <c r="AB248" s="15"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5" customFormat="1" ht="29" x14ac:dyDescent="0.35">
      <c r="A249" s="7">
        <v>237</v>
      </c>
      <c r="B249" s="337" t="s">
        <v>2291</v>
      </c>
      <c r="C249" s="14" t="s">
        <v>5</v>
      </c>
      <c r="D249" s="231"/>
      <c r="E249" s="299"/>
      <c r="F249" s="215" t="str">
        <f t="shared" si="6"/>
        <v>N/A</v>
      </c>
      <c r="G249" s="6"/>
      <c r="AA249" s="15" t="str">
        <f t="shared" si="7"/>
        <v/>
      </c>
      <c r="AB249" s="15"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5" customFormat="1" ht="29" x14ac:dyDescent="0.35">
      <c r="A250" s="7">
        <v>238</v>
      </c>
      <c r="B250" s="337" t="s">
        <v>2292</v>
      </c>
      <c r="C250" s="14" t="s">
        <v>5</v>
      </c>
      <c r="D250" s="231"/>
      <c r="E250" s="299"/>
      <c r="F250" s="215" t="str">
        <f t="shared" si="6"/>
        <v>N/A</v>
      </c>
      <c r="G250" s="6"/>
      <c r="AA250" s="15" t="str">
        <f t="shared" si="7"/>
        <v/>
      </c>
      <c r="AB250" s="15"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5" customFormat="1" ht="29" x14ac:dyDescent="0.35">
      <c r="A251" s="7">
        <v>239</v>
      </c>
      <c r="B251" s="337" t="s">
        <v>2293</v>
      </c>
      <c r="C251" s="14" t="s">
        <v>5</v>
      </c>
      <c r="D251" s="231"/>
      <c r="E251" s="299"/>
      <c r="F251" s="215" t="str">
        <f t="shared" si="6"/>
        <v>N/A</v>
      </c>
      <c r="G251" s="6"/>
      <c r="AA251" s="15" t="str">
        <f t="shared" si="7"/>
        <v/>
      </c>
      <c r="AB251" s="15"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5" customFormat="1" x14ac:dyDescent="0.35">
      <c r="A252" s="7">
        <v>240</v>
      </c>
      <c r="B252" s="337" t="s">
        <v>2294</v>
      </c>
      <c r="C252" s="14" t="s">
        <v>5</v>
      </c>
      <c r="D252" s="231"/>
      <c r="E252" s="299"/>
      <c r="F252" s="215" t="str">
        <f t="shared" si="6"/>
        <v>N/A</v>
      </c>
      <c r="G252" s="6"/>
      <c r="AA252" s="15" t="str">
        <f t="shared" si="7"/>
        <v/>
      </c>
      <c r="AB252" s="15"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5" customFormat="1" ht="43.5" x14ac:dyDescent="0.35">
      <c r="A253" s="7">
        <v>241</v>
      </c>
      <c r="B253" s="337" t="s">
        <v>2295</v>
      </c>
      <c r="C253" s="14" t="s">
        <v>5</v>
      </c>
      <c r="D253" s="231"/>
      <c r="E253" s="299"/>
      <c r="F253" s="215" t="str">
        <f t="shared" si="6"/>
        <v>N/A</v>
      </c>
      <c r="G253" s="6"/>
      <c r="AA253" s="15" t="str">
        <f t="shared" si="7"/>
        <v/>
      </c>
      <c r="AB253" s="15"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5" customFormat="1" x14ac:dyDescent="0.35">
      <c r="A254" s="7">
        <v>242</v>
      </c>
      <c r="B254" s="337" t="s">
        <v>2296</v>
      </c>
      <c r="C254" s="14" t="s">
        <v>5</v>
      </c>
      <c r="D254" s="231"/>
      <c r="E254" s="299"/>
      <c r="F254" s="215" t="str">
        <f t="shared" si="6"/>
        <v>N/A</v>
      </c>
      <c r="G254" s="6"/>
      <c r="AA254" s="15" t="str">
        <f t="shared" si="7"/>
        <v/>
      </c>
      <c r="AB254" s="15"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5" customFormat="1" x14ac:dyDescent="0.35">
      <c r="A255" s="7">
        <v>243</v>
      </c>
      <c r="B255" s="337" t="s">
        <v>2297</v>
      </c>
      <c r="C255" s="14" t="s">
        <v>5</v>
      </c>
      <c r="D255" s="231"/>
      <c r="E255" s="299"/>
      <c r="F255" s="215" t="str">
        <f t="shared" si="6"/>
        <v>N/A</v>
      </c>
      <c r="G255" s="6"/>
      <c r="AA255" s="15" t="str">
        <f t="shared" si="7"/>
        <v/>
      </c>
      <c r="AB255" s="15"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5" customFormat="1" ht="29" x14ac:dyDescent="0.35">
      <c r="A256" s="7">
        <v>244</v>
      </c>
      <c r="B256" s="337" t="s">
        <v>2298</v>
      </c>
      <c r="C256" s="14" t="s">
        <v>5</v>
      </c>
      <c r="D256" s="231"/>
      <c r="E256" s="299"/>
      <c r="F256" s="215" t="str">
        <f t="shared" si="6"/>
        <v>N/A</v>
      </c>
      <c r="G256" s="6"/>
      <c r="AA256" s="15" t="str">
        <f t="shared" si="7"/>
        <v/>
      </c>
      <c r="AB256" s="15"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5" customFormat="1" x14ac:dyDescent="0.35">
      <c r="A257" s="7">
        <v>245</v>
      </c>
      <c r="B257" s="337" t="s">
        <v>2299</v>
      </c>
      <c r="C257" s="14"/>
      <c r="D257" s="231"/>
      <c r="E257" s="299"/>
      <c r="F257" s="215" t="str">
        <f t="shared" si="6"/>
        <v>N/A</v>
      </c>
      <c r="G257" s="6"/>
      <c r="AA257" s="15" t="str">
        <f t="shared" si="7"/>
        <v/>
      </c>
      <c r="AB257" s="15"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5" customFormat="1" x14ac:dyDescent="0.35">
      <c r="A258" s="7">
        <v>246</v>
      </c>
      <c r="B258" s="337" t="s">
        <v>2300</v>
      </c>
      <c r="C258" s="14" t="s">
        <v>222</v>
      </c>
      <c r="D258" s="231"/>
      <c r="E258" s="299"/>
      <c r="F258" s="215" t="str">
        <f t="shared" si="6"/>
        <v>N/A</v>
      </c>
      <c r="G258" s="6"/>
      <c r="AA258" s="15" t="str">
        <f t="shared" si="7"/>
        <v/>
      </c>
      <c r="AB258" s="15"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5" customFormat="1" ht="29" x14ac:dyDescent="0.35">
      <c r="A259" s="7">
        <v>247</v>
      </c>
      <c r="B259" s="346" t="s">
        <v>2301</v>
      </c>
      <c r="C259" s="14" t="s">
        <v>5</v>
      </c>
      <c r="D259" s="231"/>
      <c r="E259" s="299"/>
      <c r="F259" s="215" t="str">
        <f t="shared" si="6"/>
        <v>N/A</v>
      </c>
      <c r="G259" s="6"/>
      <c r="AA259" s="15" t="str">
        <f t="shared" si="7"/>
        <v/>
      </c>
      <c r="AB259" s="15"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5" customFormat="1" ht="29" x14ac:dyDescent="0.35">
      <c r="A260" s="7">
        <v>248</v>
      </c>
      <c r="B260" s="346" t="s">
        <v>2302</v>
      </c>
      <c r="C260" s="14" t="s">
        <v>5</v>
      </c>
      <c r="D260" s="231"/>
      <c r="E260" s="299"/>
      <c r="F260" s="215" t="str">
        <f t="shared" si="6"/>
        <v>N/A</v>
      </c>
      <c r="G260" s="6"/>
      <c r="AA260" s="15" t="str">
        <f t="shared" si="7"/>
        <v/>
      </c>
      <c r="AB260" s="15"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5" customFormat="1" ht="29" x14ac:dyDescent="0.35">
      <c r="A261" s="7">
        <v>249</v>
      </c>
      <c r="B261" s="346" t="s">
        <v>2303</v>
      </c>
      <c r="C261" s="14" t="s">
        <v>5</v>
      </c>
      <c r="D261" s="231"/>
      <c r="E261" s="299"/>
      <c r="F261" s="215" t="str">
        <f t="shared" si="6"/>
        <v>N/A</v>
      </c>
      <c r="G261" s="6"/>
      <c r="AA261" s="15" t="str">
        <f t="shared" si="7"/>
        <v/>
      </c>
      <c r="AB261" s="15"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5" customFormat="1" ht="29" x14ac:dyDescent="0.35">
      <c r="A262" s="7">
        <v>250</v>
      </c>
      <c r="B262" s="346" t="s">
        <v>2304</v>
      </c>
      <c r="C262" s="14" t="s">
        <v>5</v>
      </c>
      <c r="D262" s="231"/>
      <c r="E262" s="299"/>
      <c r="F262" s="215" t="str">
        <f t="shared" si="6"/>
        <v>N/A</v>
      </c>
      <c r="G262" s="6"/>
      <c r="AA262" s="15" t="str">
        <f t="shared" si="7"/>
        <v/>
      </c>
      <c r="AB262" s="15"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5" customFormat="1" ht="43.5" x14ac:dyDescent="0.35">
      <c r="A263" s="7">
        <v>251</v>
      </c>
      <c r="B263" s="337" t="s">
        <v>2305</v>
      </c>
      <c r="C263" s="14" t="s">
        <v>5</v>
      </c>
      <c r="D263" s="231"/>
      <c r="E263" s="299"/>
      <c r="F263" s="215" t="str">
        <f t="shared" si="6"/>
        <v>N/A</v>
      </c>
      <c r="G263" s="6"/>
      <c r="AA263" s="15" t="str">
        <f t="shared" si="7"/>
        <v/>
      </c>
      <c r="AB263" s="15"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5" customFormat="1" x14ac:dyDescent="0.35">
      <c r="A264" s="7">
        <v>252</v>
      </c>
      <c r="B264" s="305" t="s">
        <v>2306</v>
      </c>
      <c r="C264" s="14"/>
      <c r="D264" s="231"/>
      <c r="E264" s="299"/>
      <c r="F264" s="215" t="str">
        <f t="shared" si="6"/>
        <v>N/A</v>
      </c>
      <c r="G264" s="6"/>
      <c r="AA264" s="15" t="str">
        <f t="shared" si="7"/>
        <v/>
      </c>
      <c r="AB264" s="15"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5" customFormat="1" ht="43.5" x14ac:dyDescent="0.35">
      <c r="A265" s="7">
        <v>253</v>
      </c>
      <c r="B265" s="337" t="s">
        <v>2307</v>
      </c>
      <c r="C265" s="349" t="s">
        <v>222</v>
      </c>
      <c r="D265" s="231"/>
      <c r="E265" s="299"/>
      <c r="F265" s="215" t="str">
        <f t="shared" si="6"/>
        <v>N/A</v>
      </c>
      <c r="G265" s="6"/>
      <c r="AA265" s="15" t="str">
        <f t="shared" si="7"/>
        <v/>
      </c>
      <c r="AB265" s="15"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5" customFormat="1" x14ac:dyDescent="0.35">
      <c r="A266" s="7">
        <v>254</v>
      </c>
      <c r="B266" s="346" t="s">
        <v>2308</v>
      </c>
      <c r="C266" s="14" t="s">
        <v>5</v>
      </c>
      <c r="D266" s="231"/>
      <c r="E266" s="299"/>
      <c r="F266" s="215" t="str">
        <f t="shared" si="6"/>
        <v>N/A</v>
      </c>
      <c r="G266" s="6"/>
      <c r="AA266" s="15" t="str">
        <f t="shared" si="7"/>
        <v/>
      </c>
      <c r="AB266" s="15"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5" customFormat="1" x14ac:dyDescent="0.35">
      <c r="A267" s="7">
        <v>255</v>
      </c>
      <c r="B267" s="346" t="s">
        <v>2309</v>
      </c>
      <c r="C267" s="14" t="s">
        <v>5</v>
      </c>
      <c r="D267" s="231"/>
      <c r="E267" s="299"/>
      <c r="F267" s="215" t="str">
        <f t="shared" si="6"/>
        <v>N/A</v>
      </c>
      <c r="G267" s="6"/>
      <c r="AA267" s="15" t="str">
        <f t="shared" si="7"/>
        <v/>
      </c>
      <c r="AB267" s="15"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5" customFormat="1" x14ac:dyDescent="0.35">
      <c r="A268" s="7">
        <v>256</v>
      </c>
      <c r="B268" s="346" t="s">
        <v>2310</v>
      </c>
      <c r="C268" s="14" t="s">
        <v>5</v>
      </c>
      <c r="D268" s="231"/>
      <c r="E268" s="299"/>
      <c r="F268" s="215" t="str">
        <f t="shared" si="6"/>
        <v>N/A</v>
      </c>
      <c r="G268" s="6"/>
      <c r="AA268" s="15" t="str">
        <f t="shared" si="7"/>
        <v/>
      </c>
      <c r="AB268" s="15"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5" customFormat="1" x14ac:dyDescent="0.35">
      <c r="A269" s="7">
        <v>257</v>
      </c>
      <c r="B269" s="346" t="s">
        <v>2311</v>
      </c>
      <c r="C269" s="14" t="s">
        <v>7</v>
      </c>
      <c r="D269" s="231"/>
      <c r="E269" s="299"/>
      <c r="F269" s="215" t="str">
        <f t="shared" si="6"/>
        <v>N/A</v>
      </c>
      <c r="G269" s="6"/>
      <c r="AA269" s="15" t="str">
        <f t="shared" si="7"/>
        <v/>
      </c>
      <c r="AB269" s="15"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5" customFormat="1" ht="29" x14ac:dyDescent="0.35">
      <c r="A270" s="7">
        <v>258</v>
      </c>
      <c r="B270" s="337" t="s">
        <v>2312</v>
      </c>
      <c r="C270" s="14" t="s">
        <v>5</v>
      </c>
      <c r="D270" s="231"/>
      <c r="E270" s="299"/>
      <c r="F270" s="215" t="str">
        <f t="shared" ref="F270:F333" si="8">IF($D$10=$A$9,"N/A",$D$10)</f>
        <v>N/A</v>
      </c>
      <c r="G270" s="6"/>
      <c r="AA270" s="15" t="str">
        <f t="shared" ref="AA270:AA333" si="9">TRIM($D270)</f>
        <v/>
      </c>
      <c r="AB270" s="15"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5" customFormat="1" ht="29" x14ac:dyDescent="0.35">
      <c r="A271" s="7">
        <v>259</v>
      </c>
      <c r="B271" s="337" t="s">
        <v>2313</v>
      </c>
      <c r="C271" s="14" t="s">
        <v>5</v>
      </c>
      <c r="D271" s="231"/>
      <c r="E271" s="299"/>
      <c r="F271" s="215" t="str">
        <f t="shared" si="8"/>
        <v>N/A</v>
      </c>
      <c r="G271" s="6"/>
      <c r="AA271" s="15" t="str">
        <f t="shared" si="9"/>
        <v/>
      </c>
      <c r="AB271" s="15"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5" customFormat="1" ht="29" x14ac:dyDescent="0.35">
      <c r="A272" s="7">
        <v>260</v>
      </c>
      <c r="B272" s="337" t="s">
        <v>2314</v>
      </c>
      <c r="C272" s="14" t="s">
        <v>5</v>
      </c>
      <c r="D272" s="231"/>
      <c r="E272" s="299"/>
      <c r="F272" s="215" t="str">
        <f t="shared" si="8"/>
        <v>N/A</v>
      </c>
      <c r="G272" s="6"/>
      <c r="AA272" s="15" t="str">
        <f t="shared" si="9"/>
        <v/>
      </c>
      <c r="AB272" s="15"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5" customFormat="1" ht="29" x14ac:dyDescent="0.35">
      <c r="A273" s="7">
        <v>261</v>
      </c>
      <c r="B273" s="337" t="s">
        <v>2315</v>
      </c>
      <c r="C273" s="14" t="s">
        <v>5</v>
      </c>
      <c r="D273" s="231"/>
      <c r="E273" s="299"/>
      <c r="F273" s="215" t="str">
        <f t="shared" si="8"/>
        <v>N/A</v>
      </c>
      <c r="G273" s="6"/>
      <c r="AA273" s="15" t="str">
        <f t="shared" si="9"/>
        <v/>
      </c>
      <c r="AB273" s="15"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5" customFormat="1" ht="29" x14ac:dyDescent="0.35">
      <c r="A274" s="7">
        <v>262</v>
      </c>
      <c r="B274" s="337" t="s">
        <v>2316</v>
      </c>
      <c r="C274" s="14" t="s">
        <v>5</v>
      </c>
      <c r="D274" s="231"/>
      <c r="E274" s="299"/>
      <c r="F274" s="215" t="str">
        <f t="shared" si="8"/>
        <v>N/A</v>
      </c>
      <c r="G274" s="6"/>
      <c r="AA274" s="15" t="str">
        <f t="shared" si="9"/>
        <v/>
      </c>
      <c r="AB274" s="15"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5" customFormat="1" ht="43.5" x14ac:dyDescent="0.35">
      <c r="A275" s="7">
        <v>263</v>
      </c>
      <c r="B275" s="337" t="s">
        <v>2317</v>
      </c>
      <c r="C275" s="14" t="s">
        <v>6</v>
      </c>
      <c r="D275" s="231"/>
      <c r="E275" s="299"/>
      <c r="F275" s="215" t="str">
        <f t="shared" si="8"/>
        <v>N/A</v>
      </c>
      <c r="G275" s="6"/>
      <c r="AA275" s="15" t="str">
        <f t="shared" si="9"/>
        <v/>
      </c>
      <c r="AB275" s="15"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5" customFormat="1" x14ac:dyDescent="0.35">
      <c r="A276" s="7">
        <v>264</v>
      </c>
      <c r="B276" s="337" t="s">
        <v>2318</v>
      </c>
      <c r="C276" s="14" t="s">
        <v>5</v>
      </c>
      <c r="D276" s="231"/>
      <c r="E276" s="299"/>
      <c r="F276" s="215" t="str">
        <f t="shared" si="8"/>
        <v>N/A</v>
      </c>
      <c r="G276" s="6"/>
      <c r="AA276" s="15" t="str">
        <f t="shared" si="9"/>
        <v/>
      </c>
      <c r="AB276" s="15"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5" customFormat="1" ht="29" x14ac:dyDescent="0.35">
      <c r="A277" s="7">
        <v>265</v>
      </c>
      <c r="B277" s="337" t="s">
        <v>2319</v>
      </c>
      <c r="C277" s="14" t="s">
        <v>5</v>
      </c>
      <c r="D277" s="231"/>
      <c r="E277" s="299"/>
      <c r="F277" s="215" t="str">
        <f t="shared" si="8"/>
        <v>N/A</v>
      </c>
      <c r="G277" s="6"/>
      <c r="AA277" s="15" t="str">
        <f t="shared" si="9"/>
        <v/>
      </c>
      <c r="AB277" s="15"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5" customFormat="1" ht="29" x14ac:dyDescent="0.35">
      <c r="A278" s="7">
        <v>266</v>
      </c>
      <c r="B278" s="337" t="s">
        <v>2320</v>
      </c>
      <c r="C278" s="14" t="s">
        <v>5</v>
      </c>
      <c r="D278" s="231"/>
      <c r="E278" s="299"/>
      <c r="F278" s="215" t="str">
        <f t="shared" si="8"/>
        <v>N/A</v>
      </c>
      <c r="G278" s="6"/>
      <c r="AA278" s="15" t="str">
        <f t="shared" si="9"/>
        <v/>
      </c>
      <c r="AB278" s="15"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5" customFormat="1" ht="43.5" x14ac:dyDescent="0.35">
      <c r="A279" s="7">
        <v>267</v>
      </c>
      <c r="B279" s="337" t="s">
        <v>2321</v>
      </c>
      <c r="C279" s="14" t="s">
        <v>5</v>
      </c>
      <c r="D279" s="231"/>
      <c r="E279" s="299"/>
      <c r="F279" s="215" t="str">
        <f t="shared" si="8"/>
        <v>N/A</v>
      </c>
      <c r="G279" s="6"/>
      <c r="AA279" s="15" t="str">
        <f t="shared" si="9"/>
        <v/>
      </c>
      <c r="AB279" s="15"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5" customFormat="1" ht="29" x14ac:dyDescent="0.35">
      <c r="A280" s="7">
        <v>268</v>
      </c>
      <c r="B280" s="337" t="s">
        <v>2322</v>
      </c>
      <c r="C280" s="14" t="s">
        <v>5</v>
      </c>
      <c r="D280" s="231"/>
      <c r="E280" s="299"/>
      <c r="F280" s="215" t="str">
        <f t="shared" si="8"/>
        <v>N/A</v>
      </c>
      <c r="G280" s="6"/>
      <c r="AA280" s="15" t="str">
        <f t="shared" si="9"/>
        <v/>
      </c>
      <c r="AB280" s="15"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5" customFormat="1" ht="43.5" x14ac:dyDescent="0.35">
      <c r="A281" s="7">
        <v>269</v>
      </c>
      <c r="B281" s="337" t="s">
        <v>2323</v>
      </c>
      <c r="C281" s="14" t="s">
        <v>5</v>
      </c>
      <c r="D281" s="231"/>
      <c r="E281" s="299"/>
      <c r="F281" s="215" t="str">
        <f t="shared" si="8"/>
        <v>N/A</v>
      </c>
      <c r="G281" s="6"/>
      <c r="AA281" s="15" t="str">
        <f t="shared" si="9"/>
        <v/>
      </c>
      <c r="AB281" s="15"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5" customFormat="1" ht="43.5" x14ac:dyDescent="0.35">
      <c r="A282" s="7">
        <v>270</v>
      </c>
      <c r="B282" s="337" t="s">
        <v>2324</v>
      </c>
      <c r="C282" s="14" t="s">
        <v>5</v>
      </c>
      <c r="D282" s="231"/>
      <c r="E282" s="299"/>
      <c r="F282" s="215" t="str">
        <f t="shared" si="8"/>
        <v>N/A</v>
      </c>
      <c r="G282" s="6"/>
      <c r="AA282" s="15" t="str">
        <f t="shared" si="9"/>
        <v/>
      </c>
      <c r="AB282" s="15"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5" customFormat="1" x14ac:dyDescent="0.35">
      <c r="A283" s="7">
        <v>271</v>
      </c>
      <c r="B283" s="337" t="s">
        <v>2325</v>
      </c>
      <c r="C283" s="14" t="s">
        <v>7</v>
      </c>
      <c r="D283" s="231"/>
      <c r="E283" s="299"/>
      <c r="F283" s="215" t="str">
        <f t="shared" si="8"/>
        <v>N/A</v>
      </c>
      <c r="G283" s="6"/>
      <c r="AA283" s="15" t="str">
        <f t="shared" si="9"/>
        <v/>
      </c>
      <c r="AB283" s="15"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5" customFormat="1" x14ac:dyDescent="0.35">
      <c r="A284" s="7">
        <v>272</v>
      </c>
      <c r="B284" s="305" t="s">
        <v>2326</v>
      </c>
      <c r="C284" s="14"/>
      <c r="D284" s="231"/>
      <c r="E284" s="299"/>
      <c r="F284" s="215" t="str">
        <f t="shared" si="8"/>
        <v>N/A</v>
      </c>
      <c r="G284" s="6"/>
      <c r="AA284" s="15" t="str">
        <f t="shared" si="9"/>
        <v/>
      </c>
      <c r="AB284" s="15"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5" customFormat="1" ht="43.5" x14ac:dyDescent="0.35">
      <c r="A285" s="7">
        <v>273</v>
      </c>
      <c r="B285" s="337" t="s">
        <v>2327</v>
      </c>
      <c r="C285" s="14" t="s">
        <v>5</v>
      </c>
      <c r="D285" s="231"/>
      <c r="E285" s="299"/>
      <c r="F285" s="215" t="str">
        <f t="shared" si="8"/>
        <v>N/A</v>
      </c>
      <c r="G285" s="6"/>
      <c r="AA285" s="15" t="str">
        <f t="shared" si="9"/>
        <v/>
      </c>
      <c r="AB285" s="15"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5" customFormat="1" x14ac:dyDescent="0.35">
      <c r="A286" s="7">
        <v>274</v>
      </c>
      <c r="B286" s="337" t="s">
        <v>2328</v>
      </c>
      <c r="C286" s="14" t="s">
        <v>5</v>
      </c>
      <c r="D286" s="231"/>
      <c r="E286" s="299"/>
      <c r="F286" s="215" t="str">
        <f t="shared" si="8"/>
        <v>N/A</v>
      </c>
      <c r="G286" s="6"/>
      <c r="AA286" s="15" t="str">
        <f t="shared" si="9"/>
        <v/>
      </c>
      <c r="AB286" s="15"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5" customFormat="1" x14ac:dyDescent="0.35">
      <c r="A287" s="7">
        <v>275</v>
      </c>
      <c r="B287" s="337" t="s">
        <v>2329</v>
      </c>
      <c r="C287" s="14" t="s">
        <v>5</v>
      </c>
      <c r="D287" s="231"/>
      <c r="E287" s="299"/>
      <c r="F287" s="215" t="str">
        <f t="shared" si="8"/>
        <v>N/A</v>
      </c>
      <c r="G287" s="6"/>
      <c r="AA287" s="15" t="str">
        <f t="shared" si="9"/>
        <v/>
      </c>
      <c r="AB287" s="15"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5" customFormat="1" ht="43.5" x14ac:dyDescent="0.35">
      <c r="A288" s="7">
        <v>276</v>
      </c>
      <c r="B288" s="337" t="s">
        <v>2330</v>
      </c>
      <c r="C288" s="14" t="s">
        <v>5</v>
      </c>
      <c r="D288" s="231"/>
      <c r="E288" s="299"/>
      <c r="F288" s="215" t="str">
        <f t="shared" si="8"/>
        <v>N/A</v>
      </c>
      <c r="G288" s="6"/>
      <c r="AA288" s="15" t="str">
        <f t="shared" si="9"/>
        <v/>
      </c>
      <c r="AB288" s="15"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5" customFormat="1" ht="29" x14ac:dyDescent="0.35">
      <c r="A289" s="7">
        <v>277</v>
      </c>
      <c r="B289" s="337" t="s">
        <v>2331</v>
      </c>
      <c r="C289" s="14" t="s">
        <v>5</v>
      </c>
      <c r="D289" s="231"/>
      <c r="E289" s="299"/>
      <c r="F289" s="215" t="str">
        <f t="shared" si="8"/>
        <v>N/A</v>
      </c>
      <c r="G289" s="6"/>
      <c r="AA289" s="15" t="str">
        <f t="shared" si="9"/>
        <v/>
      </c>
      <c r="AB289" s="15"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5" customFormat="1" x14ac:dyDescent="0.35">
      <c r="A290" s="7">
        <v>278</v>
      </c>
      <c r="B290" s="305" t="s">
        <v>2332</v>
      </c>
      <c r="C290" s="14"/>
      <c r="D290" s="231"/>
      <c r="E290" s="299"/>
      <c r="F290" s="215" t="str">
        <f t="shared" si="8"/>
        <v>N/A</v>
      </c>
      <c r="G290" s="6"/>
      <c r="AA290" s="15" t="str">
        <f t="shared" si="9"/>
        <v/>
      </c>
      <c r="AB290" s="15"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5" customFormat="1" ht="29" x14ac:dyDescent="0.35">
      <c r="A291" s="7">
        <v>279</v>
      </c>
      <c r="B291" s="10" t="s">
        <v>2333</v>
      </c>
      <c r="C291" s="14" t="s">
        <v>5</v>
      </c>
      <c r="D291" s="231"/>
      <c r="E291" s="299"/>
      <c r="F291" s="215" t="str">
        <f t="shared" si="8"/>
        <v>N/A</v>
      </c>
      <c r="G291" s="6"/>
      <c r="AA291" s="15" t="str">
        <f t="shared" si="9"/>
        <v/>
      </c>
      <c r="AB291" s="15"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5" customFormat="1" x14ac:dyDescent="0.35">
      <c r="A292" s="7">
        <v>280</v>
      </c>
      <c r="B292" s="337" t="s">
        <v>2334</v>
      </c>
      <c r="C292" s="14" t="s">
        <v>5</v>
      </c>
      <c r="D292" s="231"/>
      <c r="E292" s="299"/>
      <c r="F292" s="215" t="str">
        <f t="shared" si="8"/>
        <v>N/A</v>
      </c>
      <c r="G292" s="6"/>
      <c r="AA292" s="15" t="str">
        <f t="shared" si="9"/>
        <v/>
      </c>
      <c r="AB292" s="15"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5" customFormat="1" ht="43.5" x14ac:dyDescent="0.35">
      <c r="A293" s="7">
        <v>281</v>
      </c>
      <c r="B293" s="337" t="s">
        <v>2335</v>
      </c>
      <c r="C293" s="14" t="s">
        <v>5</v>
      </c>
      <c r="D293" s="231"/>
      <c r="E293" s="299"/>
      <c r="F293" s="215" t="str">
        <f t="shared" si="8"/>
        <v>N/A</v>
      </c>
      <c r="G293" s="6"/>
      <c r="AA293" s="15" t="str">
        <f t="shared" si="9"/>
        <v/>
      </c>
      <c r="AB293" s="15"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5" customFormat="1" ht="43.5" x14ac:dyDescent="0.35">
      <c r="A294" s="7">
        <v>282</v>
      </c>
      <c r="B294" s="337" t="s">
        <v>2336</v>
      </c>
      <c r="C294" s="14" t="s">
        <v>5</v>
      </c>
      <c r="D294" s="231"/>
      <c r="E294" s="299"/>
      <c r="F294" s="215" t="str">
        <f t="shared" si="8"/>
        <v>N/A</v>
      </c>
      <c r="G294" s="6"/>
      <c r="AA294" s="15" t="str">
        <f t="shared" si="9"/>
        <v/>
      </c>
      <c r="AB294" s="15"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5" customFormat="1" x14ac:dyDescent="0.35">
      <c r="A295" s="7">
        <v>283</v>
      </c>
      <c r="B295" s="337" t="s">
        <v>2337</v>
      </c>
      <c r="C295" s="14" t="s">
        <v>5</v>
      </c>
      <c r="D295" s="231"/>
      <c r="E295" s="299"/>
      <c r="F295" s="215" t="str">
        <f t="shared" si="8"/>
        <v>N/A</v>
      </c>
      <c r="G295" s="6"/>
      <c r="AA295" s="15" t="str">
        <f t="shared" si="9"/>
        <v/>
      </c>
      <c r="AB295" s="15"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5" customFormat="1" ht="29" x14ac:dyDescent="0.35">
      <c r="A296" s="7">
        <v>284</v>
      </c>
      <c r="B296" s="337" t="s">
        <v>2338</v>
      </c>
      <c r="C296" s="14" t="s">
        <v>5</v>
      </c>
      <c r="D296" s="231"/>
      <c r="E296" s="299"/>
      <c r="F296" s="215" t="str">
        <f t="shared" si="8"/>
        <v>N/A</v>
      </c>
      <c r="G296" s="6"/>
      <c r="AA296" s="15" t="str">
        <f t="shared" si="9"/>
        <v/>
      </c>
      <c r="AB296" s="15"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5" customFormat="1" ht="29" x14ac:dyDescent="0.35">
      <c r="A297" s="7">
        <v>285</v>
      </c>
      <c r="B297" s="337" t="s">
        <v>2339</v>
      </c>
      <c r="C297" s="14" t="s">
        <v>5</v>
      </c>
      <c r="D297" s="231"/>
      <c r="E297" s="299"/>
      <c r="F297" s="215" t="str">
        <f t="shared" si="8"/>
        <v>N/A</v>
      </c>
      <c r="G297" s="6"/>
      <c r="AA297" s="15" t="str">
        <f t="shared" si="9"/>
        <v/>
      </c>
      <c r="AB297" s="15"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5" customFormat="1" ht="58" x14ac:dyDescent="0.35">
      <c r="A298" s="7">
        <v>286</v>
      </c>
      <c r="B298" s="337" t="s">
        <v>2340</v>
      </c>
      <c r="C298" s="14" t="s">
        <v>5</v>
      </c>
      <c r="D298" s="231"/>
      <c r="E298" s="299"/>
      <c r="F298" s="215" t="str">
        <f t="shared" si="8"/>
        <v>N/A</v>
      </c>
      <c r="G298" s="6"/>
      <c r="AA298" s="15" t="str">
        <f t="shared" si="9"/>
        <v/>
      </c>
      <c r="AB298" s="15"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5" customFormat="1" x14ac:dyDescent="0.35">
      <c r="A299" s="7">
        <v>287</v>
      </c>
      <c r="B299" s="305" t="s">
        <v>2341</v>
      </c>
      <c r="C299" s="14"/>
      <c r="D299" s="231"/>
      <c r="E299" s="299"/>
      <c r="F299" s="215" t="str">
        <f t="shared" si="8"/>
        <v>N/A</v>
      </c>
      <c r="G299" s="6"/>
      <c r="AA299" s="15" t="str">
        <f t="shared" si="9"/>
        <v/>
      </c>
      <c r="AB299" s="15"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5" customFormat="1" ht="43.5" x14ac:dyDescent="0.35">
      <c r="A300" s="7">
        <v>288</v>
      </c>
      <c r="B300" s="215" t="s">
        <v>2342</v>
      </c>
      <c r="C300" s="14" t="s">
        <v>5</v>
      </c>
      <c r="D300" s="231"/>
      <c r="E300" s="299"/>
      <c r="F300" s="215" t="str">
        <f t="shared" si="8"/>
        <v>N/A</v>
      </c>
      <c r="G300" s="6"/>
      <c r="AA300" s="15" t="str">
        <f t="shared" si="9"/>
        <v/>
      </c>
      <c r="AB300" s="15"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row r="301" spans="1:28" s="15" customFormat="1" x14ac:dyDescent="0.35">
      <c r="A301" s="7">
        <v>289</v>
      </c>
      <c r="B301" s="337" t="s">
        <v>2343</v>
      </c>
      <c r="C301" s="349" t="s">
        <v>222</v>
      </c>
      <c r="D301" s="231"/>
      <c r="E301" s="299"/>
      <c r="F301" s="215" t="str">
        <f t="shared" si="8"/>
        <v>N/A</v>
      </c>
      <c r="G301" s="6"/>
      <c r="AA301" s="15" t="str">
        <f t="shared" si="9"/>
        <v/>
      </c>
      <c r="AB301" s="15" t="str">
        <f>IF(LEN($AA301)=0,"N",IF(LEN($AA301)&gt;1,"Error -- Availability entered in an incorrect format",IF($AA301='Control Panel'!$F$36,$AA301,IF($AA301='Control Panel'!$F$37,$AA301,IF($AA301='Control Panel'!$F$38,$AA301,IF($AA301='Control Panel'!$F$39,$AA301,IF($AA301='Control Panel'!$F$40,$AA301,IF($AA301='Control Panel'!$F$41,$AA301,"Error -- Availability entered in an incorrect format"))))))))</f>
        <v>N</v>
      </c>
    </row>
    <row r="302" spans="1:28" s="15" customFormat="1" x14ac:dyDescent="0.35">
      <c r="A302" s="7">
        <v>290</v>
      </c>
      <c r="B302" s="346" t="s">
        <v>2344</v>
      </c>
      <c r="C302" s="14" t="s">
        <v>5</v>
      </c>
      <c r="D302" s="231"/>
      <c r="E302" s="299"/>
      <c r="F302" s="215" t="str">
        <f t="shared" si="8"/>
        <v>N/A</v>
      </c>
      <c r="G302" s="6"/>
      <c r="AA302" s="15" t="str">
        <f t="shared" si="9"/>
        <v/>
      </c>
      <c r="AB302" s="15" t="str">
        <f>IF(LEN($AA302)=0,"N",IF(LEN($AA302)&gt;1,"Error -- Availability entered in an incorrect format",IF($AA302='Control Panel'!$F$36,$AA302,IF($AA302='Control Panel'!$F$37,$AA302,IF($AA302='Control Panel'!$F$38,$AA302,IF($AA302='Control Panel'!$F$39,$AA302,IF($AA302='Control Panel'!$F$40,$AA302,IF($AA302='Control Panel'!$F$41,$AA302,"Error -- Availability entered in an incorrect format"))))))))</f>
        <v>N</v>
      </c>
    </row>
    <row r="303" spans="1:28" s="15" customFormat="1" ht="72.5" x14ac:dyDescent="0.35">
      <c r="A303" s="7">
        <v>291</v>
      </c>
      <c r="B303" s="346" t="s">
        <v>2345</v>
      </c>
      <c r="C303" s="14" t="s">
        <v>5</v>
      </c>
      <c r="D303" s="231"/>
      <c r="E303" s="299"/>
      <c r="F303" s="215" t="str">
        <f t="shared" si="8"/>
        <v>N/A</v>
      </c>
      <c r="G303" s="6"/>
      <c r="AA303" s="15" t="str">
        <f t="shared" si="9"/>
        <v/>
      </c>
      <c r="AB303" s="15" t="str">
        <f>IF(LEN($AA303)=0,"N",IF(LEN($AA303)&gt;1,"Error -- Availability entered in an incorrect format",IF($AA303='Control Panel'!$F$36,$AA303,IF($AA303='Control Panel'!$F$37,$AA303,IF($AA303='Control Panel'!$F$38,$AA303,IF($AA303='Control Panel'!$F$39,$AA303,IF($AA303='Control Panel'!$F$40,$AA303,IF($AA303='Control Panel'!$F$41,$AA303,"Error -- Availability entered in an incorrect format"))))))))</f>
        <v>N</v>
      </c>
    </row>
    <row r="304" spans="1:28" s="15" customFormat="1" x14ac:dyDescent="0.35">
      <c r="A304" s="7">
        <v>292</v>
      </c>
      <c r="B304" s="346" t="s">
        <v>2346</v>
      </c>
      <c r="C304" s="14" t="s">
        <v>5</v>
      </c>
      <c r="D304" s="231"/>
      <c r="E304" s="299"/>
      <c r="F304" s="215" t="str">
        <f t="shared" si="8"/>
        <v>N/A</v>
      </c>
      <c r="G304" s="6"/>
      <c r="AA304" s="15" t="str">
        <f t="shared" si="9"/>
        <v/>
      </c>
      <c r="AB304" s="15" t="str">
        <f>IF(LEN($AA304)=0,"N",IF(LEN($AA304)&gt;1,"Error -- Availability entered in an incorrect format",IF($AA304='Control Panel'!$F$36,$AA304,IF($AA304='Control Panel'!$F$37,$AA304,IF($AA304='Control Panel'!$F$38,$AA304,IF($AA304='Control Panel'!$F$39,$AA304,IF($AA304='Control Panel'!$F$40,$AA304,IF($AA304='Control Panel'!$F$41,$AA304,"Error -- Availability entered in an incorrect format"))))))))</f>
        <v>N</v>
      </c>
    </row>
    <row r="305" spans="1:28" s="15" customFormat="1" x14ac:dyDescent="0.35">
      <c r="A305" s="7">
        <v>293</v>
      </c>
      <c r="B305" s="346" t="s">
        <v>2347</v>
      </c>
      <c r="C305" s="14" t="s">
        <v>5</v>
      </c>
      <c r="D305" s="231"/>
      <c r="E305" s="299"/>
      <c r="F305" s="215" t="str">
        <f t="shared" si="8"/>
        <v>N/A</v>
      </c>
      <c r="G305" s="6"/>
      <c r="AA305" s="15" t="str">
        <f t="shared" si="9"/>
        <v/>
      </c>
      <c r="AB305" s="15" t="str">
        <f>IF(LEN($AA305)=0,"N",IF(LEN($AA305)&gt;1,"Error -- Availability entered in an incorrect format",IF($AA305='Control Panel'!$F$36,$AA305,IF($AA305='Control Panel'!$F$37,$AA305,IF($AA305='Control Panel'!$F$38,$AA305,IF($AA305='Control Panel'!$F$39,$AA305,IF($AA305='Control Panel'!$F$40,$AA305,IF($AA305='Control Panel'!$F$41,$AA305,"Error -- Availability entered in an incorrect format"))))))))</f>
        <v>N</v>
      </c>
    </row>
    <row r="306" spans="1:28" s="15" customFormat="1" x14ac:dyDescent="0.35">
      <c r="A306" s="7">
        <v>294</v>
      </c>
      <c r="B306" s="346" t="s">
        <v>2348</v>
      </c>
      <c r="C306" s="14" t="s">
        <v>5</v>
      </c>
      <c r="D306" s="231"/>
      <c r="E306" s="299"/>
      <c r="F306" s="215" t="str">
        <f t="shared" si="8"/>
        <v>N/A</v>
      </c>
      <c r="G306" s="6"/>
      <c r="AA306" s="15" t="str">
        <f t="shared" si="9"/>
        <v/>
      </c>
      <c r="AB306" s="15" t="str">
        <f>IF(LEN($AA306)=0,"N",IF(LEN($AA306)&gt;1,"Error -- Availability entered in an incorrect format",IF($AA306='Control Panel'!$F$36,$AA306,IF($AA306='Control Panel'!$F$37,$AA306,IF($AA306='Control Panel'!$F$38,$AA306,IF($AA306='Control Panel'!$F$39,$AA306,IF($AA306='Control Panel'!$F$40,$AA306,IF($AA306='Control Panel'!$F$41,$AA306,"Error -- Availability entered in an incorrect format"))))))))</f>
        <v>N</v>
      </c>
    </row>
    <row r="307" spans="1:28" s="15" customFormat="1" x14ac:dyDescent="0.35">
      <c r="A307" s="7">
        <v>295</v>
      </c>
      <c r="B307" s="305" t="s">
        <v>2349</v>
      </c>
      <c r="C307" s="14"/>
      <c r="D307" s="231"/>
      <c r="E307" s="299"/>
      <c r="F307" s="215" t="str">
        <f t="shared" si="8"/>
        <v>N/A</v>
      </c>
      <c r="G307" s="6"/>
      <c r="AA307" s="15" t="str">
        <f t="shared" si="9"/>
        <v/>
      </c>
      <c r="AB307" s="15" t="str">
        <f>IF(LEN($AA307)=0,"N",IF(LEN($AA307)&gt;1,"Error -- Availability entered in an incorrect format",IF($AA307='Control Panel'!$F$36,$AA307,IF($AA307='Control Panel'!$F$37,$AA307,IF($AA307='Control Panel'!$F$38,$AA307,IF($AA307='Control Panel'!$F$39,$AA307,IF($AA307='Control Panel'!$F$40,$AA307,IF($AA307='Control Panel'!$F$41,$AA307,"Error -- Availability entered in an incorrect format"))))))))</f>
        <v>N</v>
      </c>
    </row>
    <row r="308" spans="1:28" s="15" customFormat="1" x14ac:dyDescent="0.35">
      <c r="A308" s="7">
        <v>296</v>
      </c>
      <c r="B308" s="337" t="s">
        <v>2350</v>
      </c>
      <c r="C308" s="14" t="s">
        <v>5</v>
      </c>
      <c r="D308" s="231"/>
      <c r="E308" s="299"/>
      <c r="F308" s="215" t="str">
        <f t="shared" si="8"/>
        <v>N/A</v>
      </c>
      <c r="G308" s="6"/>
      <c r="AA308" s="15" t="str">
        <f t="shared" si="9"/>
        <v/>
      </c>
      <c r="AB308" s="15" t="str">
        <f>IF(LEN($AA308)=0,"N",IF(LEN($AA308)&gt;1,"Error -- Availability entered in an incorrect format",IF($AA308='Control Panel'!$F$36,$AA308,IF($AA308='Control Panel'!$F$37,$AA308,IF($AA308='Control Panel'!$F$38,$AA308,IF($AA308='Control Panel'!$F$39,$AA308,IF($AA308='Control Panel'!$F$40,$AA308,IF($AA308='Control Panel'!$F$41,$AA308,"Error -- Availability entered in an incorrect format"))))))))</f>
        <v>N</v>
      </c>
    </row>
    <row r="309" spans="1:28" s="15" customFormat="1" ht="29" x14ac:dyDescent="0.35">
      <c r="A309" s="7">
        <v>297</v>
      </c>
      <c r="B309" s="337" t="s">
        <v>2351</v>
      </c>
      <c r="C309" s="14" t="s">
        <v>5</v>
      </c>
      <c r="D309" s="231"/>
      <c r="E309" s="299"/>
      <c r="F309" s="215" t="str">
        <f t="shared" si="8"/>
        <v>N/A</v>
      </c>
      <c r="G309" s="6"/>
      <c r="AA309" s="15" t="str">
        <f t="shared" si="9"/>
        <v/>
      </c>
      <c r="AB309" s="15" t="str">
        <f>IF(LEN($AA309)=0,"N",IF(LEN($AA309)&gt;1,"Error -- Availability entered in an incorrect format",IF($AA309='Control Panel'!$F$36,$AA309,IF($AA309='Control Panel'!$F$37,$AA309,IF($AA309='Control Panel'!$F$38,$AA309,IF($AA309='Control Panel'!$F$39,$AA309,IF($AA309='Control Panel'!$F$40,$AA309,IF($AA309='Control Panel'!$F$41,$AA309,"Error -- Availability entered in an incorrect format"))))))))</f>
        <v>N</v>
      </c>
    </row>
    <row r="310" spans="1:28" s="15" customFormat="1" x14ac:dyDescent="0.35">
      <c r="A310" s="7">
        <v>298</v>
      </c>
      <c r="B310" s="337" t="s">
        <v>2352</v>
      </c>
      <c r="C310" s="14" t="s">
        <v>5</v>
      </c>
      <c r="D310" s="231"/>
      <c r="E310" s="299"/>
      <c r="F310" s="215" t="str">
        <f t="shared" si="8"/>
        <v>N/A</v>
      </c>
      <c r="G310" s="6"/>
      <c r="AA310" s="15" t="str">
        <f t="shared" si="9"/>
        <v/>
      </c>
      <c r="AB310" s="15" t="str">
        <f>IF(LEN($AA310)=0,"N",IF(LEN($AA310)&gt;1,"Error -- Availability entered in an incorrect format",IF($AA310='Control Panel'!$F$36,$AA310,IF($AA310='Control Panel'!$F$37,$AA310,IF($AA310='Control Panel'!$F$38,$AA310,IF($AA310='Control Panel'!$F$39,$AA310,IF($AA310='Control Panel'!$F$40,$AA310,IF($AA310='Control Panel'!$F$41,$AA310,"Error -- Availability entered in an incorrect format"))))))))</f>
        <v>N</v>
      </c>
    </row>
    <row r="311" spans="1:28" s="15" customFormat="1" ht="29" x14ac:dyDescent="0.35">
      <c r="A311" s="7">
        <v>299</v>
      </c>
      <c r="B311" s="337" t="s">
        <v>2353</v>
      </c>
      <c r="C311" s="14" t="s">
        <v>5</v>
      </c>
      <c r="D311" s="231"/>
      <c r="E311" s="299"/>
      <c r="F311" s="215" t="str">
        <f t="shared" si="8"/>
        <v>N/A</v>
      </c>
      <c r="G311" s="6"/>
      <c r="AA311" s="15" t="str">
        <f t="shared" si="9"/>
        <v/>
      </c>
      <c r="AB311" s="15" t="str">
        <f>IF(LEN($AA311)=0,"N",IF(LEN($AA311)&gt;1,"Error -- Availability entered in an incorrect format",IF($AA311='Control Panel'!$F$36,$AA311,IF($AA311='Control Panel'!$F$37,$AA311,IF($AA311='Control Panel'!$F$38,$AA311,IF($AA311='Control Panel'!$F$39,$AA311,IF($AA311='Control Panel'!$F$40,$AA311,IF($AA311='Control Panel'!$F$41,$AA311,"Error -- Availability entered in an incorrect format"))))))))</f>
        <v>N</v>
      </c>
    </row>
    <row r="312" spans="1:28" s="15" customFormat="1" ht="29" x14ac:dyDescent="0.35">
      <c r="A312" s="7">
        <v>300</v>
      </c>
      <c r="B312" s="337" t="s">
        <v>2354</v>
      </c>
      <c r="C312" s="14" t="s">
        <v>5</v>
      </c>
      <c r="D312" s="231"/>
      <c r="E312" s="299"/>
      <c r="F312" s="215" t="str">
        <f t="shared" si="8"/>
        <v>N/A</v>
      </c>
      <c r="G312" s="6"/>
      <c r="AA312" s="15" t="str">
        <f t="shared" si="9"/>
        <v/>
      </c>
      <c r="AB312" s="15" t="str">
        <f>IF(LEN($AA312)=0,"N",IF(LEN($AA312)&gt;1,"Error -- Availability entered in an incorrect format",IF($AA312='Control Panel'!$F$36,$AA312,IF($AA312='Control Panel'!$F$37,$AA312,IF($AA312='Control Panel'!$F$38,$AA312,IF($AA312='Control Panel'!$F$39,$AA312,IF($AA312='Control Panel'!$F$40,$AA312,IF($AA312='Control Panel'!$F$41,$AA312,"Error -- Availability entered in an incorrect format"))))))))</f>
        <v>N</v>
      </c>
    </row>
    <row r="313" spans="1:28" s="15" customFormat="1" ht="58" x14ac:dyDescent="0.35">
      <c r="A313" s="7">
        <v>301</v>
      </c>
      <c r="B313" s="337" t="s">
        <v>2355</v>
      </c>
      <c r="C313" s="14" t="s">
        <v>5</v>
      </c>
      <c r="D313" s="231"/>
      <c r="E313" s="299"/>
      <c r="F313" s="215" t="str">
        <f t="shared" si="8"/>
        <v>N/A</v>
      </c>
      <c r="G313" s="6"/>
      <c r="AA313" s="15" t="str">
        <f t="shared" si="9"/>
        <v/>
      </c>
      <c r="AB313" s="15" t="str">
        <f>IF(LEN($AA313)=0,"N",IF(LEN($AA313)&gt;1,"Error -- Availability entered in an incorrect format",IF($AA313='Control Panel'!$F$36,$AA313,IF($AA313='Control Panel'!$F$37,$AA313,IF($AA313='Control Panel'!$F$38,$AA313,IF($AA313='Control Panel'!$F$39,$AA313,IF($AA313='Control Panel'!$F$40,$AA313,IF($AA313='Control Panel'!$F$41,$AA313,"Error -- Availability entered in an incorrect format"))))))))</f>
        <v>N</v>
      </c>
    </row>
    <row r="314" spans="1:28" s="15" customFormat="1" x14ac:dyDescent="0.35">
      <c r="A314" s="7">
        <v>302</v>
      </c>
      <c r="B314" s="337" t="s">
        <v>2356</v>
      </c>
      <c r="C314" s="14" t="s">
        <v>5</v>
      </c>
      <c r="D314" s="231"/>
      <c r="E314" s="299"/>
      <c r="F314" s="215" t="str">
        <f t="shared" si="8"/>
        <v>N/A</v>
      </c>
      <c r="G314" s="6"/>
      <c r="AA314" s="15" t="str">
        <f t="shared" si="9"/>
        <v/>
      </c>
      <c r="AB314" s="15" t="str">
        <f>IF(LEN($AA314)=0,"N",IF(LEN($AA314)&gt;1,"Error -- Availability entered in an incorrect format",IF($AA314='Control Panel'!$F$36,$AA314,IF($AA314='Control Panel'!$F$37,$AA314,IF($AA314='Control Panel'!$F$38,$AA314,IF($AA314='Control Panel'!$F$39,$AA314,IF($AA314='Control Panel'!$F$40,$AA314,IF($AA314='Control Panel'!$F$41,$AA314,"Error -- Availability entered in an incorrect format"))))))))</f>
        <v>N</v>
      </c>
    </row>
    <row r="315" spans="1:28" s="15" customFormat="1" x14ac:dyDescent="0.35">
      <c r="A315" s="7">
        <v>303</v>
      </c>
      <c r="B315" s="337" t="s">
        <v>2357</v>
      </c>
      <c r="C315" s="14" t="s">
        <v>5</v>
      </c>
      <c r="D315" s="231"/>
      <c r="E315" s="299"/>
      <c r="F315" s="215" t="str">
        <f t="shared" si="8"/>
        <v>N/A</v>
      </c>
      <c r="G315" s="6"/>
      <c r="AA315" s="15" t="str">
        <f t="shared" si="9"/>
        <v/>
      </c>
      <c r="AB315" s="15" t="str">
        <f>IF(LEN($AA315)=0,"N",IF(LEN($AA315)&gt;1,"Error -- Availability entered in an incorrect format",IF($AA315='Control Panel'!$F$36,$AA315,IF($AA315='Control Panel'!$F$37,$AA315,IF($AA315='Control Panel'!$F$38,$AA315,IF($AA315='Control Panel'!$F$39,$AA315,IF($AA315='Control Panel'!$F$40,$AA315,IF($AA315='Control Panel'!$F$41,$AA315,"Error -- Availability entered in an incorrect format"))))))))</f>
        <v>N</v>
      </c>
    </row>
    <row r="316" spans="1:28" s="15" customFormat="1" x14ac:dyDescent="0.35">
      <c r="A316" s="7">
        <v>304</v>
      </c>
      <c r="B316" s="305" t="s">
        <v>2358</v>
      </c>
      <c r="C316" s="14"/>
      <c r="D316" s="231"/>
      <c r="E316" s="299"/>
      <c r="F316" s="215" t="str">
        <f t="shared" si="8"/>
        <v>N/A</v>
      </c>
      <c r="G316" s="6"/>
      <c r="AA316" s="15" t="str">
        <f t="shared" si="9"/>
        <v/>
      </c>
      <c r="AB316" s="15" t="str">
        <f>IF(LEN($AA316)=0,"N",IF(LEN($AA316)&gt;1,"Error -- Availability entered in an incorrect format",IF($AA316='Control Panel'!$F$36,$AA316,IF($AA316='Control Panel'!$F$37,$AA316,IF($AA316='Control Panel'!$F$38,$AA316,IF($AA316='Control Panel'!$F$39,$AA316,IF($AA316='Control Panel'!$F$40,$AA316,IF($AA316='Control Panel'!$F$41,$AA316,"Error -- Availability entered in an incorrect format"))))))))</f>
        <v>N</v>
      </c>
    </row>
    <row r="317" spans="1:28" s="15" customFormat="1" ht="43.5" x14ac:dyDescent="0.35">
      <c r="A317" s="7">
        <v>305</v>
      </c>
      <c r="B317" s="347" t="s">
        <v>2359</v>
      </c>
      <c r="C317" s="349" t="s">
        <v>222</v>
      </c>
      <c r="D317" s="231"/>
      <c r="E317" s="299"/>
      <c r="F317" s="215" t="str">
        <f t="shared" si="8"/>
        <v>N/A</v>
      </c>
      <c r="G317" s="6"/>
      <c r="AA317" s="15" t="str">
        <f t="shared" si="9"/>
        <v/>
      </c>
      <c r="AB317" s="15" t="str">
        <f>IF(LEN($AA317)=0,"N",IF(LEN($AA317)&gt;1,"Error -- Availability entered in an incorrect format",IF($AA317='Control Panel'!$F$36,$AA317,IF($AA317='Control Panel'!$F$37,$AA317,IF($AA317='Control Panel'!$F$38,$AA317,IF($AA317='Control Panel'!$F$39,$AA317,IF($AA317='Control Panel'!$F$40,$AA317,IF($AA317='Control Panel'!$F$41,$AA317,"Error -- Availability entered in an incorrect format"))))))))</f>
        <v>N</v>
      </c>
    </row>
    <row r="318" spans="1:28" s="15" customFormat="1" ht="43.5" x14ac:dyDescent="0.35">
      <c r="A318" s="7">
        <v>306</v>
      </c>
      <c r="B318" s="306" t="s">
        <v>2360</v>
      </c>
      <c r="C318" s="14" t="s">
        <v>5</v>
      </c>
      <c r="D318" s="231"/>
      <c r="E318" s="299"/>
      <c r="F318" s="215" t="str">
        <f t="shared" si="8"/>
        <v>N/A</v>
      </c>
      <c r="G318" s="6"/>
      <c r="AA318" s="15" t="str">
        <f t="shared" si="9"/>
        <v/>
      </c>
      <c r="AB318" s="15" t="str">
        <f>IF(LEN($AA318)=0,"N",IF(LEN($AA318)&gt;1,"Error -- Availability entered in an incorrect format",IF($AA318='Control Panel'!$F$36,$AA318,IF($AA318='Control Panel'!$F$37,$AA318,IF($AA318='Control Panel'!$F$38,$AA318,IF($AA318='Control Panel'!$F$39,$AA318,IF($AA318='Control Panel'!$F$40,$AA318,IF($AA318='Control Panel'!$F$41,$AA318,"Error -- Availability entered in an incorrect format"))))))))</f>
        <v>N</v>
      </c>
    </row>
    <row r="319" spans="1:28" s="15" customFormat="1" ht="29" x14ac:dyDescent="0.35">
      <c r="A319" s="7">
        <v>307</v>
      </c>
      <c r="B319" s="306" t="s">
        <v>2361</v>
      </c>
      <c r="C319" s="14" t="s">
        <v>5</v>
      </c>
      <c r="D319" s="231"/>
      <c r="E319" s="299"/>
      <c r="F319" s="215" t="str">
        <f t="shared" si="8"/>
        <v>N/A</v>
      </c>
      <c r="G319" s="6"/>
      <c r="AA319" s="15" t="str">
        <f t="shared" si="9"/>
        <v/>
      </c>
      <c r="AB319" s="15" t="str">
        <f>IF(LEN($AA319)=0,"N",IF(LEN($AA319)&gt;1,"Error -- Availability entered in an incorrect format",IF($AA319='Control Panel'!$F$36,$AA319,IF($AA319='Control Panel'!$F$37,$AA319,IF($AA319='Control Panel'!$F$38,$AA319,IF($AA319='Control Panel'!$F$39,$AA319,IF($AA319='Control Panel'!$F$40,$AA319,IF($AA319='Control Panel'!$F$41,$AA319,"Error -- Availability entered in an incorrect format"))))))))</f>
        <v>N</v>
      </c>
    </row>
    <row r="320" spans="1:28" s="15" customFormat="1" ht="29" x14ac:dyDescent="0.35">
      <c r="A320" s="7">
        <v>308</v>
      </c>
      <c r="B320" s="306" t="s">
        <v>2362</v>
      </c>
      <c r="C320" s="14" t="s">
        <v>5</v>
      </c>
      <c r="D320" s="231"/>
      <c r="E320" s="299"/>
      <c r="F320" s="215" t="str">
        <f t="shared" si="8"/>
        <v>N/A</v>
      </c>
      <c r="G320" s="6"/>
      <c r="AA320" s="15" t="str">
        <f t="shared" si="9"/>
        <v/>
      </c>
      <c r="AB320" s="15" t="str">
        <f>IF(LEN($AA320)=0,"N",IF(LEN($AA320)&gt;1,"Error -- Availability entered in an incorrect format",IF($AA320='Control Panel'!$F$36,$AA320,IF($AA320='Control Panel'!$F$37,$AA320,IF($AA320='Control Panel'!$F$38,$AA320,IF($AA320='Control Panel'!$F$39,$AA320,IF($AA320='Control Panel'!$F$40,$AA320,IF($AA320='Control Panel'!$F$41,$AA320,"Error -- Availability entered in an incorrect format"))))))))</f>
        <v>N</v>
      </c>
    </row>
    <row r="321" spans="1:28" s="15" customFormat="1" ht="29" x14ac:dyDescent="0.35">
      <c r="A321" s="7">
        <v>309</v>
      </c>
      <c r="B321" s="306" t="s">
        <v>2363</v>
      </c>
      <c r="C321" s="14" t="s">
        <v>5</v>
      </c>
      <c r="D321" s="231"/>
      <c r="E321" s="299"/>
      <c r="F321" s="215" t="str">
        <f t="shared" si="8"/>
        <v>N/A</v>
      </c>
      <c r="G321" s="6"/>
      <c r="AA321" s="15" t="str">
        <f t="shared" si="9"/>
        <v/>
      </c>
      <c r="AB321" s="15" t="str">
        <f>IF(LEN($AA321)=0,"N",IF(LEN($AA321)&gt;1,"Error -- Availability entered in an incorrect format",IF($AA321='Control Panel'!$F$36,$AA321,IF($AA321='Control Panel'!$F$37,$AA321,IF($AA321='Control Panel'!$F$38,$AA321,IF($AA321='Control Panel'!$F$39,$AA321,IF($AA321='Control Panel'!$F$40,$AA321,IF($AA321='Control Panel'!$F$41,$AA321,"Error -- Availability entered in an incorrect format"))))))))</f>
        <v>N</v>
      </c>
    </row>
    <row r="322" spans="1:28" s="15" customFormat="1" x14ac:dyDescent="0.35">
      <c r="A322" s="7">
        <v>310</v>
      </c>
      <c r="B322" s="339" t="s">
        <v>2364</v>
      </c>
      <c r="C322" s="14" t="s">
        <v>5</v>
      </c>
      <c r="D322" s="231"/>
      <c r="E322" s="299"/>
      <c r="F322" s="215" t="str">
        <f t="shared" si="8"/>
        <v>N/A</v>
      </c>
      <c r="G322" s="6"/>
      <c r="AA322" s="15" t="str">
        <f t="shared" si="9"/>
        <v/>
      </c>
      <c r="AB322" s="15" t="str">
        <f>IF(LEN($AA322)=0,"N",IF(LEN($AA322)&gt;1,"Error -- Availability entered in an incorrect format",IF($AA322='Control Panel'!$F$36,$AA322,IF($AA322='Control Panel'!$F$37,$AA322,IF($AA322='Control Panel'!$F$38,$AA322,IF($AA322='Control Panel'!$F$39,$AA322,IF($AA322='Control Panel'!$F$40,$AA322,IF($AA322='Control Panel'!$F$41,$AA322,"Error -- Availability entered in an incorrect format"))))))))</f>
        <v>N</v>
      </c>
    </row>
    <row r="323" spans="1:28" s="15" customFormat="1" x14ac:dyDescent="0.35">
      <c r="A323" s="7">
        <v>311</v>
      </c>
      <c r="B323" s="339" t="s">
        <v>2365</v>
      </c>
      <c r="C323" s="14" t="s">
        <v>5</v>
      </c>
      <c r="D323" s="231"/>
      <c r="E323" s="299"/>
      <c r="F323" s="215" t="str">
        <f t="shared" si="8"/>
        <v>N/A</v>
      </c>
      <c r="G323" s="6"/>
      <c r="AA323" s="15" t="str">
        <f t="shared" si="9"/>
        <v/>
      </c>
      <c r="AB323" s="15" t="str">
        <f>IF(LEN($AA323)=0,"N",IF(LEN($AA323)&gt;1,"Error -- Availability entered in an incorrect format",IF($AA323='Control Panel'!$F$36,$AA323,IF($AA323='Control Panel'!$F$37,$AA323,IF($AA323='Control Panel'!$F$38,$AA323,IF($AA323='Control Panel'!$F$39,$AA323,IF($AA323='Control Panel'!$F$40,$AA323,IF($AA323='Control Panel'!$F$41,$AA323,"Error -- Availability entered in an incorrect format"))))))))</f>
        <v>N</v>
      </c>
    </row>
    <row r="324" spans="1:28" s="15" customFormat="1" ht="43.5" x14ac:dyDescent="0.35">
      <c r="A324" s="7">
        <v>312</v>
      </c>
      <c r="B324" s="339" t="s">
        <v>2366</v>
      </c>
      <c r="C324" s="14" t="s">
        <v>5</v>
      </c>
      <c r="D324" s="231"/>
      <c r="E324" s="299"/>
      <c r="F324" s="215" t="str">
        <f t="shared" si="8"/>
        <v>N/A</v>
      </c>
      <c r="G324" s="6"/>
      <c r="AA324" s="15" t="str">
        <f t="shared" si="9"/>
        <v/>
      </c>
      <c r="AB324" s="15" t="str">
        <f>IF(LEN($AA324)=0,"N",IF(LEN($AA324)&gt;1,"Error -- Availability entered in an incorrect format",IF($AA324='Control Panel'!$F$36,$AA324,IF($AA324='Control Panel'!$F$37,$AA324,IF($AA324='Control Panel'!$F$38,$AA324,IF($AA324='Control Panel'!$F$39,$AA324,IF($AA324='Control Panel'!$F$40,$AA324,IF($AA324='Control Panel'!$F$41,$AA324,"Error -- Availability entered in an incorrect format"))))))))</f>
        <v>N</v>
      </c>
    </row>
    <row r="325" spans="1:28" s="15" customFormat="1" ht="29" x14ac:dyDescent="0.35">
      <c r="A325" s="7">
        <v>313</v>
      </c>
      <c r="B325" s="346" t="s">
        <v>2367</v>
      </c>
      <c r="C325" s="349" t="s">
        <v>5</v>
      </c>
      <c r="D325" s="231"/>
      <c r="E325" s="299"/>
      <c r="F325" s="215" t="str">
        <f t="shared" si="8"/>
        <v>N/A</v>
      </c>
      <c r="G325" s="6"/>
      <c r="AA325" s="15" t="str">
        <f t="shared" si="9"/>
        <v/>
      </c>
      <c r="AB325" s="15" t="str">
        <f>IF(LEN($AA325)=0,"N",IF(LEN($AA325)&gt;1,"Error -- Availability entered in an incorrect format",IF($AA325='Control Panel'!$F$36,$AA325,IF($AA325='Control Panel'!$F$37,$AA325,IF($AA325='Control Panel'!$F$38,$AA325,IF($AA325='Control Panel'!$F$39,$AA325,IF($AA325='Control Panel'!$F$40,$AA325,IF($AA325='Control Panel'!$F$41,$AA325,"Error -- Availability entered in an incorrect format"))))))))</f>
        <v>N</v>
      </c>
    </row>
    <row r="326" spans="1:28" s="15" customFormat="1" x14ac:dyDescent="0.35">
      <c r="A326" s="7">
        <v>314</v>
      </c>
      <c r="B326" s="346" t="s">
        <v>2368</v>
      </c>
      <c r="C326" s="14" t="s">
        <v>5</v>
      </c>
      <c r="D326" s="231"/>
      <c r="E326" s="299"/>
      <c r="F326" s="215" t="str">
        <f t="shared" si="8"/>
        <v>N/A</v>
      </c>
      <c r="G326" s="6"/>
      <c r="AA326" s="15" t="str">
        <f t="shared" si="9"/>
        <v/>
      </c>
      <c r="AB326" s="15" t="str">
        <f>IF(LEN($AA326)=0,"N",IF(LEN($AA326)&gt;1,"Error -- Availability entered in an incorrect format",IF($AA326='Control Panel'!$F$36,$AA326,IF($AA326='Control Panel'!$F$37,$AA326,IF($AA326='Control Panel'!$F$38,$AA326,IF($AA326='Control Panel'!$F$39,$AA326,IF($AA326='Control Panel'!$F$40,$AA326,IF($AA326='Control Panel'!$F$41,$AA326,"Error -- Availability entered in an incorrect format"))))))))</f>
        <v>N</v>
      </c>
    </row>
    <row r="327" spans="1:28" s="15" customFormat="1" ht="43.5" x14ac:dyDescent="0.35">
      <c r="A327" s="7">
        <v>315</v>
      </c>
      <c r="B327" s="346" t="s">
        <v>2369</v>
      </c>
      <c r="C327" s="14" t="s">
        <v>6</v>
      </c>
      <c r="D327" s="231"/>
      <c r="E327" s="299"/>
      <c r="F327" s="215" t="str">
        <f t="shared" si="8"/>
        <v>N/A</v>
      </c>
      <c r="G327" s="6"/>
      <c r="AA327" s="15" t="str">
        <f t="shared" si="9"/>
        <v/>
      </c>
      <c r="AB327" s="15" t="str">
        <f>IF(LEN($AA327)=0,"N",IF(LEN($AA327)&gt;1,"Error -- Availability entered in an incorrect format",IF($AA327='Control Panel'!$F$36,$AA327,IF($AA327='Control Panel'!$F$37,$AA327,IF($AA327='Control Panel'!$F$38,$AA327,IF($AA327='Control Panel'!$F$39,$AA327,IF($AA327='Control Panel'!$F$40,$AA327,IF($AA327='Control Panel'!$F$41,$AA327,"Error -- Availability entered in an incorrect format"))))))))</f>
        <v>N</v>
      </c>
    </row>
    <row r="328" spans="1:28" s="15" customFormat="1" ht="29" x14ac:dyDescent="0.35">
      <c r="A328" s="7">
        <v>316</v>
      </c>
      <c r="B328" s="346" t="s">
        <v>2370</v>
      </c>
      <c r="C328" s="14" t="s">
        <v>5</v>
      </c>
      <c r="D328" s="231"/>
      <c r="E328" s="299"/>
      <c r="F328" s="215" t="str">
        <f t="shared" si="8"/>
        <v>N/A</v>
      </c>
      <c r="G328" s="6"/>
      <c r="AA328" s="15" t="str">
        <f t="shared" si="9"/>
        <v/>
      </c>
      <c r="AB328" s="15" t="str">
        <f>IF(LEN($AA328)=0,"N",IF(LEN($AA328)&gt;1,"Error -- Availability entered in an incorrect format",IF($AA328='Control Panel'!$F$36,$AA328,IF($AA328='Control Panel'!$F$37,$AA328,IF($AA328='Control Panel'!$F$38,$AA328,IF($AA328='Control Panel'!$F$39,$AA328,IF($AA328='Control Panel'!$F$40,$AA328,IF($AA328='Control Panel'!$F$41,$AA328,"Error -- Availability entered in an incorrect format"))))))))</f>
        <v>N</v>
      </c>
    </row>
    <row r="329" spans="1:28" s="15" customFormat="1" ht="29" x14ac:dyDescent="0.35">
      <c r="A329" s="7">
        <v>317</v>
      </c>
      <c r="B329" s="346" t="s">
        <v>2371</v>
      </c>
      <c r="C329" s="14" t="s">
        <v>5</v>
      </c>
      <c r="D329" s="231"/>
      <c r="E329" s="299"/>
      <c r="F329" s="215" t="str">
        <f t="shared" si="8"/>
        <v>N/A</v>
      </c>
      <c r="G329" s="6"/>
      <c r="AA329" s="15" t="str">
        <f t="shared" si="9"/>
        <v/>
      </c>
      <c r="AB329" s="15" t="str">
        <f>IF(LEN($AA329)=0,"N",IF(LEN($AA329)&gt;1,"Error -- Availability entered in an incorrect format",IF($AA329='Control Panel'!$F$36,$AA329,IF($AA329='Control Panel'!$F$37,$AA329,IF($AA329='Control Panel'!$F$38,$AA329,IF($AA329='Control Panel'!$F$39,$AA329,IF($AA329='Control Panel'!$F$40,$AA329,IF($AA329='Control Panel'!$F$41,$AA329,"Error -- Availability entered in an incorrect format"))))))))</f>
        <v>N</v>
      </c>
    </row>
    <row r="330" spans="1:28" s="15" customFormat="1" ht="43.5" x14ac:dyDescent="0.35">
      <c r="A330" s="7">
        <v>318</v>
      </c>
      <c r="B330" s="339" t="s">
        <v>2372</v>
      </c>
      <c r="C330" s="14" t="s">
        <v>5</v>
      </c>
      <c r="D330" s="231"/>
      <c r="E330" s="299"/>
      <c r="F330" s="215" t="str">
        <f t="shared" si="8"/>
        <v>N/A</v>
      </c>
      <c r="G330" s="6"/>
      <c r="AA330" s="15" t="str">
        <f t="shared" si="9"/>
        <v/>
      </c>
      <c r="AB330" s="15" t="str">
        <f>IF(LEN($AA330)=0,"N",IF(LEN($AA330)&gt;1,"Error -- Availability entered in an incorrect format",IF($AA330='Control Panel'!$F$36,$AA330,IF($AA330='Control Panel'!$F$37,$AA330,IF($AA330='Control Panel'!$F$38,$AA330,IF($AA330='Control Panel'!$F$39,$AA330,IF($AA330='Control Panel'!$F$40,$AA330,IF($AA330='Control Panel'!$F$41,$AA330,"Error -- Availability entered in an incorrect format"))))))))</f>
        <v>N</v>
      </c>
    </row>
    <row r="331" spans="1:28" s="15" customFormat="1" x14ac:dyDescent="0.35">
      <c r="A331" s="7">
        <v>319</v>
      </c>
      <c r="B331" s="339" t="s">
        <v>2373</v>
      </c>
      <c r="C331" s="14" t="s">
        <v>5</v>
      </c>
      <c r="D331" s="231"/>
      <c r="E331" s="299"/>
      <c r="F331" s="215" t="str">
        <f t="shared" si="8"/>
        <v>N/A</v>
      </c>
      <c r="G331" s="6"/>
      <c r="AA331" s="15" t="str">
        <f t="shared" si="9"/>
        <v/>
      </c>
      <c r="AB331" s="15" t="str">
        <f>IF(LEN($AA331)=0,"N",IF(LEN($AA331)&gt;1,"Error -- Availability entered in an incorrect format",IF($AA331='Control Panel'!$F$36,$AA331,IF($AA331='Control Panel'!$F$37,$AA331,IF($AA331='Control Panel'!$F$38,$AA331,IF($AA331='Control Panel'!$F$39,$AA331,IF($AA331='Control Panel'!$F$40,$AA331,IF($AA331='Control Panel'!$F$41,$AA331,"Error -- Availability entered in an incorrect format"))))))))</f>
        <v>N</v>
      </c>
    </row>
    <row r="332" spans="1:28" s="15" customFormat="1" ht="29" x14ac:dyDescent="0.35">
      <c r="A332" s="7">
        <v>320</v>
      </c>
      <c r="B332" s="346" t="s">
        <v>2374</v>
      </c>
      <c r="C332" s="14" t="s">
        <v>5</v>
      </c>
      <c r="D332" s="231"/>
      <c r="E332" s="299"/>
      <c r="F332" s="215" t="str">
        <f t="shared" si="8"/>
        <v>N/A</v>
      </c>
      <c r="G332" s="6"/>
      <c r="AA332" s="15" t="str">
        <f t="shared" si="9"/>
        <v/>
      </c>
      <c r="AB332" s="15" t="str">
        <f>IF(LEN($AA332)=0,"N",IF(LEN($AA332)&gt;1,"Error -- Availability entered in an incorrect format",IF($AA332='Control Panel'!$F$36,$AA332,IF($AA332='Control Panel'!$F$37,$AA332,IF($AA332='Control Panel'!$F$38,$AA332,IF($AA332='Control Panel'!$F$39,$AA332,IF($AA332='Control Panel'!$F$40,$AA332,IF($AA332='Control Panel'!$F$41,$AA332,"Error -- Availability entered in an incorrect format"))))))))</f>
        <v>N</v>
      </c>
    </row>
    <row r="333" spans="1:28" s="15" customFormat="1" x14ac:dyDescent="0.35">
      <c r="A333" s="7">
        <v>321</v>
      </c>
      <c r="B333" s="346" t="s">
        <v>2375</v>
      </c>
      <c r="C333" s="14" t="s">
        <v>5</v>
      </c>
      <c r="D333" s="231"/>
      <c r="E333" s="299"/>
      <c r="F333" s="215" t="str">
        <f t="shared" si="8"/>
        <v>N/A</v>
      </c>
      <c r="G333" s="6"/>
      <c r="AA333" s="15" t="str">
        <f t="shared" si="9"/>
        <v/>
      </c>
      <c r="AB333" s="15" t="str">
        <f>IF(LEN($AA333)=0,"N",IF(LEN($AA333)&gt;1,"Error -- Availability entered in an incorrect format",IF($AA333='Control Panel'!$F$36,$AA333,IF($AA333='Control Panel'!$F$37,$AA333,IF($AA333='Control Panel'!$F$38,$AA333,IF($AA333='Control Panel'!$F$39,$AA333,IF($AA333='Control Panel'!$F$40,$AA333,IF($AA333='Control Panel'!$F$41,$AA333,"Error -- Availability entered in an incorrect format"))))))))</f>
        <v>N</v>
      </c>
    </row>
    <row r="334" spans="1:28" s="15" customFormat="1" x14ac:dyDescent="0.35">
      <c r="A334" s="7">
        <v>322</v>
      </c>
      <c r="B334" s="346" t="s">
        <v>2376</v>
      </c>
      <c r="C334" s="14" t="s">
        <v>5</v>
      </c>
      <c r="D334" s="231"/>
      <c r="E334" s="299"/>
      <c r="F334" s="215" t="str">
        <f t="shared" ref="F334:F351" si="10">IF($D$10=$A$9,"N/A",$D$10)</f>
        <v>N/A</v>
      </c>
      <c r="G334" s="6"/>
      <c r="AA334" s="15" t="str">
        <f t="shared" ref="AA334:AA351" si="11">TRIM($D334)</f>
        <v/>
      </c>
      <c r="AB334" s="15" t="str">
        <f>IF(LEN($AA334)=0,"N",IF(LEN($AA334)&gt;1,"Error -- Availability entered in an incorrect format",IF($AA334='Control Panel'!$F$36,$AA334,IF($AA334='Control Panel'!$F$37,$AA334,IF($AA334='Control Panel'!$F$38,$AA334,IF($AA334='Control Panel'!$F$39,$AA334,IF($AA334='Control Panel'!$F$40,$AA334,IF($AA334='Control Panel'!$F$41,$AA334,"Error -- Availability entered in an incorrect format"))))))))</f>
        <v>N</v>
      </c>
    </row>
    <row r="335" spans="1:28" s="15" customFormat="1" ht="29" x14ac:dyDescent="0.35">
      <c r="A335" s="7">
        <v>323</v>
      </c>
      <c r="B335" s="346" t="s">
        <v>2377</v>
      </c>
      <c r="C335" s="14" t="s">
        <v>5</v>
      </c>
      <c r="D335" s="231"/>
      <c r="E335" s="299"/>
      <c r="F335" s="215" t="str">
        <f t="shared" si="10"/>
        <v>N/A</v>
      </c>
      <c r="G335" s="6"/>
      <c r="AA335" s="15" t="str">
        <f t="shared" si="11"/>
        <v/>
      </c>
      <c r="AB335" s="15" t="str">
        <f>IF(LEN($AA335)=0,"N",IF(LEN($AA335)&gt;1,"Error -- Availability entered in an incorrect format",IF($AA335='Control Panel'!$F$36,$AA335,IF($AA335='Control Panel'!$F$37,$AA335,IF($AA335='Control Panel'!$F$38,$AA335,IF($AA335='Control Panel'!$F$39,$AA335,IF($AA335='Control Panel'!$F$40,$AA335,IF($AA335='Control Panel'!$F$41,$AA335,"Error -- Availability entered in an incorrect format"))))))))</f>
        <v>N</v>
      </c>
    </row>
    <row r="336" spans="1:28" s="15" customFormat="1" ht="29" x14ac:dyDescent="0.35">
      <c r="A336" s="7">
        <v>324</v>
      </c>
      <c r="B336" s="346" t="s">
        <v>2378</v>
      </c>
      <c r="C336" s="14" t="s">
        <v>5</v>
      </c>
      <c r="D336" s="231"/>
      <c r="E336" s="299"/>
      <c r="F336" s="215" t="str">
        <f t="shared" si="10"/>
        <v>N/A</v>
      </c>
      <c r="G336" s="6"/>
      <c r="AA336" s="15" t="str">
        <f t="shared" si="11"/>
        <v/>
      </c>
      <c r="AB336" s="15" t="str">
        <f>IF(LEN($AA336)=0,"N",IF(LEN($AA336)&gt;1,"Error -- Availability entered in an incorrect format",IF($AA336='Control Panel'!$F$36,$AA336,IF($AA336='Control Panel'!$F$37,$AA336,IF($AA336='Control Panel'!$F$38,$AA336,IF($AA336='Control Panel'!$F$39,$AA336,IF($AA336='Control Panel'!$F$40,$AA336,IF($AA336='Control Panel'!$F$41,$AA336,"Error -- Availability entered in an incorrect format"))))))))</f>
        <v>N</v>
      </c>
    </row>
    <row r="337" spans="1:28" s="15" customFormat="1" ht="29" x14ac:dyDescent="0.35">
      <c r="A337" s="7">
        <v>325</v>
      </c>
      <c r="B337" s="337" t="s">
        <v>2379</v>
      </c>
      <c r="C337" s="349" t="s">
        <v>222</v>
      </c>
      <c r="D337" s="231"/>
      <c r="E337" s="299"/>
      <c r="F337" s="215" t="str">
        <f t="shared" si="10"/>
        <v>N/A</v>
      </c>
      <c r="G337" s="6"/>
      <c r="AA337" s="15" t="str">
        <f t="shared" si="11"/>
        <v/>
      </c>
      <c r="AB337" s="15" t="str">
        <f>IF(LEN($AA337)=0,"N",IF(LEN($AA337)&gt;1,"Error -- Availability entered in an incorrect format",IF($AA337='Control Panel'!$F$36,$AA337,IF($AA337='Control Panel'!$F$37,$AA337,IF($AA337='Control Panel'!$F$38,$AA337,IF($AA337='Control Panel'!$F$39,$AA337,IF($AA337='Control Panel'!$F$40,$AA337,IF($AA337='Control Panel'!$F$41,$AA337,"Error -- Availability entered in an incorrect format"))))))))</f>
        <v>N</v>
      </c>
    </row>
    <row r="338" spans="1:28" s="15" customFormat="1" ht="29" x14ac:dyDescent="0.35">
      <c r="A338" s="7">
        <v>326</v>
      </c>
      <c r="B338" s="346" t="s">
        <v>2380</v>
      </c>
      <c r="C338" s="14" t="s">
        <v>5</v>
      </c>
      <c r="D338" s="231"/>
      <c r="E338" s="299"/>
      <c r="F338" s="215" t="str">
        <f t="shared" si="10"/>
        <v>N/A</v>
      </c>
      <c r="G338" s="6"/>
      <c r="AA338" s="15" t="str">
        <f t="shared" si="11"/>
        <v/>
      </c>
      <c r="AB338" s="15" t="str">
        <f>IF(LEN($AA338)=0,"N",IF(LEN($AA338)&gt;1,"Error -- Availability entered in an incorrect format",IF($AA338='Control Panel'!$F$36,$AA338,IF($AA338='Control Panel'!$F$37,$AA338,IF($AA338='Control Panel'!$F$38,$AA338,IF($AA338='Control Panel'!$F$39,$AA338,IF($AA338='Control Panel'!$F$40,$AA338,IF($AA338='Control Panel'!$F$41,$AA338,"Error -- Availability entered in an incorrect format"))))))))</f>
        <v>N</v>
      </c>
    </row>
    <row r="339" spans="1:28" s="15" customFormat="1" x14ac:dyDescent="0.35">
      <c r="A339" s="7">
        <v>327</v>
      </c>
      <c r="B339" s="346" t="s">
        <v>2381</v>
      </c>
      <c r="C339" s="14" t="s">
        <v>5</v>
      </c>
      <c r="D339" s="231"/>
      <c r="E339" s="299"/>
      <c r="F339" s="215" t="str">
        <f t="shared" si="10"/>
        <v>N/A</v>
      </c>
      <c r="G339" s="6"/>
      <c r="AA339" s="15" t="str">
        <f t="shared" si="11"/>
        <v/>
      </c>
      <c r="AB339" s="15" t="str">
        <f>IF(LEN($AA339)=0,"N",IF(LEN($AA339)&gt;1,"Error -- Availability entered in an incorrect format",IF($AA339='Control Panel'!$F$36,$AA339,IF($AA339='Control Panel'!$F$37,$AA339,IF($AA339='Control Panel'!$F$38,$AA339,IF($AA339='Control Panel'!$F$39,$AA339,IF($AA339='Control Panel'!$F$40,$AA339,IF($AA339='Control Panel'!$F$41,$AA339,"Error -- Availability entered in an incorrect format"))))))))</f>
        <v>N</v>
      </c>
    </row>
    <row r="340" spans="1:28" s="15" customFormat="1" ht="29" x14ac:dyDescent="0.35">
      <c r="A340" s="7">
        <v>328</v>
      </c>
      <c r="B340" s="346" t="s">
        <v>2382</v>
      </c>
      <c r="C340" s="14" t="s">
        <v>5</v>
      </c>
      <c r="D340" s="231"/>
      <c r="E340" s="299"/>
      <c r="F340" s="215" t="str">
        <f t="shared" si="10"/>
        <v>N/A</v>
      </c>
      <c r="G340" s="6"/>
      <c r="AA340" s="15" t="str">
        <f t="shared" si="11"/>
        <v/>
      </c>
      <c r="AB340" s="15" t="str">
        <f>IF(LEN($AA340)=0,"N",IF(LEN($AA340)&gt;1,"Error -- Availability entered in an incorrect format",IF($AA340='Control Panel'!$F$36,$AA340,IF($AA340='Control Panel'!$F$37,$AA340,IF($AA340='Control Panel'!$F$38,$AA340,IF($AA340='Control Panel'!$F$39,$AA340,IF($AA340='Control Panel'!$F$40,$AA340,IF($AA340='Control Panel'!$F$41,$AA340,"Error -- Availability entered in an incorrect format"))))))))</f>
        <v>N</v>
      </c>
    </row>
    <row r="341" spans="1:28" s="15" customFormat="1" x14ac:dyDescent="0.35">
      <c r="A341" s="7">
        <v>329</v>
      </c>
      <c r="B341" s="346" t="s">
        <v>2383</v>
      </c>
      <c r="C341" s="14" t="s">
        <v>5</v>
      </c>
      <c r="D341" s="231"/>
      <c r="E341" s="299"/>
      <c r="F341" s="215" t="str">
        <f t="shared" si="10"/>
        <v>N/A</v>
      </c>
      <c r="G341" s="6"/>
      <c r="AA341" s="15" t="str">
        <f t="shared" si="11"/>
        <v/>
      </c>
      <c r="AB341" s="15" t="str">
        <f>IF(LEN($AA341)=0,"N",IF(LEN($AA341)&gt;1,"Error -- Availability entered in an incorrect format",IF($AA341='Control Panel'!$F$36,$AA341,IF($AA341='Control Panel'!$F$37,$AA341,IF($AA341='Control Panel'!$F$38,$AA341,IF($AA341='Control Panel'!$F$39,$AA341,IF($AA341='Control Panel'!$F$40,$AA341,IF($AA341='Control Panel'!$F$41,$AA341,"Error -- Availability entered in an incorrect format"))))))))</f>
        <v>N</v>
      </c>
    </row>
    <row r="342" spans="1:28" s="15" customFormat="1" x14ac:dyDescent="0.35">
      <c r="A342" s="7">
        <v>330</v>
      </c>
      <c r="B342" s="305" t="s">
        <v>2384</v>
      </c>
      <c r="C342" s="14"/>
      <c r="D342" s="231"/>
      <c r="E342" s="299"/>
      <c r="F342" s="215" t="str">
        <f t="shared" si="10"/>
        <v>N/A</v>
      </c>
      <c r="G342" s="6"/>
      <c r="AA342" s="15" t="str">
        <f t="shared" si="11"/>
        <v/>
      </c>
      <c r="AB342" s="15" t="str">
        <f>IF(LEN($AA342)=0,"N",IF(LEN($AA342)&gt;1,"Error -- Availability entered in an incorrect format",IF($AA342='Control Panel'!$F$36,$AA342,IF($AA342='Control Panel'!$F$37,$AA342,IF($AA342='Control Panel'!$F$38,$AA342,IF($AA342='Control Panel'!$F$39,$AA342,IF($AA342='Control Panel'!$F$40,$AA342,IF($AA342='Control Panel'!$F$41,$AA342,"Error -- Availability entered in an incorrect format"))))))))</f>
        <v>N</v>
      </c>
    </row>
    <row r="343" spans="1:28" s="15" customFormat="1" x14ac:dyDescent="0.35">
      <c r="A343" s="7">
        <v>331</v>
      </c>
      <c r="B343" s="337" t="s">
        <v>2385</v>
      </c>
      <c r="C343" s="14" t="s">
        <v>5</v>
      </c>
      <c r="D343" s="231"/>
      <c r="E343" s="299"/>
      <c r="F343" s="215" t="str">
        <f t="shared" si="10"/>
        <v>N/A</v>
      </c>
      <c r="G343" s="6"/>
      <c r="AA343" s="15" t="str">
        <f t="shared" si="11"/>
        <v/>
      </c>
      <c r="AB343" s="15" t="str">
        <f>IF(LEN($AA343)=0,"N",IF(LEN($AA343)&gt;1,"Error -- Availability entered in an incorrect format",IF($AA343='Control Panel'!$F$36,$AA343,IF($AA343='Control Panel'!$F$37,$AA343,IF($AA343='Control Panel'!$F$38,$AA343,IF($AA343='Control Panel'!$F$39,$AA343,IF($AA343='Control Panel'!$F$40,$AA343,IF($AA343='Control Panel'!$F$41,$AA343,"Error -- Availability entered in an incorrect format"))))))))</f>
        <v>N</v>
      </c>
    </row>
    <row r="344" spans="1:28" s="15" customFormat="1" ht="29" x14ac:dyDescent="0.35">
      <c r="A344" s="7">
        <v>332</v>
      </c>
      <c r="B344" s="337" t="s">
        <v>2386</v>
      </c>
      <c r="C344" s="14" t="s">
        <v>6</v>
      </c>
      <c r="D344" s="231"/>
      <c r="E344" s="299"/>
      <c r="F344" s="215" t="str">
        <f t="shared" si="10"/>
        <v>N/A</v>
      </c>
      <c r="G344" s="6"/>
      <c r="AA344" s="15" t="str">
        <f t="shared" si="11"/>
        <v/>
      </c>
      <c r="AB344" s="15" t="str">
        <f>IF(LEN($AA344)=0,"N",IF(LEN($AA344)&gt;1,"Error -- Availability entered in an incorrect format",IF($AA344='Control Panel'!$F$36,$AA344,IF($AA344='Control Panel'!$F$37,$AA344,IF($AA344='Control Panel'!$F$38,$AA344,IF($AA344='Control Panel'!$F$39,$AA344,IF($AA344='Control Panel'!$F$40,$AA344,IF($AA344='Control Panel'!$F$41,$AA344,"Error -- Availability entered in an incorrect format"))))))))</f>
        <v>N</v>
      </c>
    </row>
    <row r="345" spans="1:28" s="15" customFormat="1" x14ac:dyDescent="0.35">
      <c r="A345" s="7">
        <v>333</v>
      </c>
      <c r="B345" s="337" t="s">
        <v>2387</v>
      </c>
      <c r="C345" s="14" t="s">
        <v>5</v>
      </c>
      <c r="D345" s="231"/>
      <c r="E345" s="299"/>
      <c r="F345" s="215" t="str">
        <f t="shared" si="10"/>
        <v>N/A</v>
      </c>
      <c r="G345" s="6"/>
      <c r="AA345" s="15" t="str">
        <f t="shared" si="11"/>
        <v/>
      </c>
      <c r="AB345" s="15" t="str">
        <f>IF(LEN($AA345)=0,"N",IF(LEN($AA345)&gt;1,"Error -- Availability entered in an incorrect format",IF($AA345='Control Panel'!$F$36,$AA345,IF($AA345='Control Panel'!$F$37,$AA345,IF($AA345='Control Panel'!$F$38,$AA345,IF($AA345='Control Panel'!$F$39,$AA345,IF($AA345='Control Panel'!$F$40,$AA345,IF($AA345='Control Panel'!$F$41,$AA345,"Error -- Availability entered in an incorrect format"))))))))</f>
        <v>N</v>
      </c>
    </row>
    <row r="346" spans="1:28" s="15" customFormat="1" x14ac:dyDescent="0.35">
      <c r="A346" s="7">
        <v>334</v>
      </c>
      <c r="B346" s="337" t="s">
        <v>2388</v>
      </c>
      <c r="C346" s="14" t="s">
        <v>5</v>
      </c>
      <c r="D346" s="231"/>
      <c r="E346" s="299"/>
      <c r="F346" s="215" t="str">
        <f t="shared" si="10"/>
        <v>N/A</v>
      </c>
      <c r="G346" s="6"/>
      <c r="AA346" s="15" t="str">
        <f t="shared" si="11"/>
        <v/>
      </c>
      <c r="AB346" s="15" t="str">
        <f>IF(LEN($AA346)=0,"N",IF(LEN($AA346)&gt;1,"Error -- Availability entered in an incorrect format",IF($AA346='Control Panel'!$F$36,$AA346,IF($AA346='Control Panel'!$F$37,$AA346,IF($AA346='Control Panel'!$F$38,$AA346,IF($AA346='Control Panel'!$F$39,$AA346,IF($AA346='Control Panel'!$F$40,$AA346,IF($AA346='Control Panel'!$F$41,$AA346,"Error -- Availability entered in an incorrect format"))))))))</f>
        <v>N</v>
      </c>
    </row>
    <row r="347" spans="1:28" s="15" customFormat="1" ht="29" x14ac:dyDescent="0.35">
      <c r="A347" s="7">
        <v>335</v>
      </c>
      <c r="B347" s="337" t="s">
        <v>2389</v>
      </c>
      <c r="C347" s="14" t="s">
        <v>5</v>
      </c>
      <c r="D347" s="231"/>
      <c r="E347" s="299"/>
      <c r="F347" s="215" t="str">
        <f t="shared" si="10"/>
        <v>N/A</v>
      </c>
      <c r="G347" s="6"/>
      <c r="AA347" s="15" t="str">
        <f t="shared" si="11"/>
        <v/>
      </c>
      <c r="AB347" s="15" t="str">
        <f>IF(LEN($AA347)=0,"N",IF(LEN($AA347)&gt;1,"Error -- Availability entered in an incorrect format",IF($AA347='Control Panel'!$F$36,$AA347,IF($AA347='Control Panel'!$F$37,$AA347,IF($AA347='Control Panel'!$F$38,$AA347,IF($AA347='Control Panel'!$F$39,$AA347,IF($AA347='Control Panel'!$F$40,$AA347,IF($AA347='Control Panel'!$F$41,$AA347,"Error -- Availability entered in an incorrect format"))))))))</f>
        <v>N</v>
      </c>
    </row>
    <row r="348" spans="1:28" s="15" customFormat="1" ht="29" x14ac:dyDescent="0.35">
      <c r="A348" s="7">
        <v>336</v>
      </c>
      <c r="B348" s="337" t="s">
        <v>2390</v>
      </c>
      <c r="C348" s="14" t="s">
        <v>6</v>
      </c>
      <c r="D348" s="231"/>
      <c r="E348" s="299"/>
      <c r="F348" s="215" t="str">
        <f t="shared" si="10"/>
        <v>N/A</v>
      </c>
      <c r="G348" s="6"/>
      <c r="AA348" s="15" t="str">
        <f t="shared" si="11"/>
        <v/>
      </c>
      <c r="AB348" s="15" t="str">
        <f>IF(LEN($AA348)=0,"N",IF(LEN($AA348)&gt;1,"Error -- Availability entered in an incorrect format",IF($AA348='Control Panel'!$F$36,$AA348,IF($AA348='Control Panel'!$F$37,$AA348,IF($AA348='Control Panel'!$F$38,$AA348,IF($AA348='Control Panel'!$F$39,$AA348,IF($AA348='Control Panel'!$F$40,$AA348,IF($AA348='Control Panel'!$F$41,$AA348,"Error -- Availability entered in an incorrect format"))))))))</f>
        <v>N</v>
      </c>
    </row>
    <row r="349" spans="1:28" s="15" customFormat="1" x14ac:dyDescent="0.35">
      <c r="A349" s="7">
        <v>337</v>
      </c>
      <c r="B349" s="337" t="s">
        <v>2391</v>
      </c>
      <c r="C349" s="14" t="s">
        <v>6</v>
      </c>
      <c r="D349" s="231"/>
      <c r="E349" s="299"/>
      <c r="F349" s="215" t="str">
        <f t="shared" si="10"/>
        <v>N/A</v>
      </c>
      <c r="G349" s="6"/>
      <c r="AA349" s="15" t="str">
        <f t="shared" si="11"/>
        <v/>
      </c>
      <c r="AB349" s="15" t="str">
        <f>IF(LEN($AA349)=0,"N",IF(LEN($AA349)&gt;1,"Error -- Availability entered in an incorrect format",IF($AA349='Control Panel'!$F$36,$AA349,IF($AA349='Control Panel'!$F$37,$AA349,IF($AA349='Control Panel'!$F$38,$AA349,IF($AA349='Control Panel'!$F$39,$AA349,IF($AA349='Control Panel'!$F$40,$AA349,IF($AA349='Control Panel'!$F$41,$AA349,"Error -- Availability entered in an incorrect format"))))))))</f>
        <v>N</v>
      </c>
    </row>
    <row r="350" spans="1:28" s="15" customFormat="1" ht="29" x14ac:dyDescent="0.35">
      <c r="A350" s="7">
        <v>338</v>
      </c>
      <c r="B350" s="337" t="s">
        <v>2392</v>
      </c>
      <c r="C350" s="14" t="s">
        <v>6</v>
      </c>
      <c r="D350" s="231"/>
      <c r="E350" s="299"/>
      <c r="F350" s="215" t="str">
        <f t="shared" si="10"/>
        <v>N/A</v>
      </c>
      <c r="G350" s="6"/>
      <c r="AA350" s="15" t="str">
        <f t="shared" si="11"/>
        <v/>
      </c>
      <c r="AB350" s="15" t="str">
        <f>IF(LEN($AA350)=0,"N",IF(LEN($AA350)&gt;1,"Error -- Availability entered in an incorrect format",IF($AA350='Control Panel'!$F$36,$AA350,IF($AA350='Control Panel'!$F$37,$AA350,IF($AA350='Control Panel'!$F$38,$AA350,IF($AA350='Control Panel'!$F$39,$AA350,IF($AA350='Control Panel'!$F$40,$AA350,IF($AA350='Control Panel'!$F$41,$AA350,"Error -- Availability entered in an incorrect format"))))))))</f>
        <v>N</v>
      </c>
    </row>
    <row r="351" spans="1:28" s="15" customFormat="1" ht="29" x14ac:dyDescent="0.35">
      <c r="A351" s="7">
        <v>339</v>
      </c>
      <c r="B351" s="337" t="s">
        <v>2393</v>
      </c>
      <c r="C351" s="14" t="s">
        <v>6</v>
      </c>
      <c r="D351" s="231"/>
      <c r="E351" s="299"/>
      <c r="F351" s="215" t="str">
        <f t="shared" si="10"/>
        <v>N/A</v>
      </c>
      <c r="G351" s="6"/>
      <c r="AA351" s="15" t="str">
        <f t="shared" si="11"/>
        <v/>
      </c>
      <c r="AB351" s="15" t="str">
        <f>IF(LEN($AA351)=0,"N",IF(LEN($AA351)&gt;1,"Error -- Availability entered in an incorrect format",IF($AA351='Control Panel'!$F$36,$AA351,IF($AA351='Control Panel'!$F$37,$AA351,IF($AA351='Control Panel'!$F$38,$AA351,IF($AA351='Control Panel'!$F$39,$AA351,IF($AA351='Control Panel'!$F$40,$AA351,IF($AA351='Control Panel'!$F$41,$AA351,"Error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351 C13:E351 G13:G351">
    <cfRule type="expression" dxfId="91" priority="5">
      <formula>$C13=""</formula>
    </cfRule>
  </conditionalFormatting>
  <conditionalFormatting sqref="B13:B351">
    <cfRule type="expression" dxfId="90" priority="4">
      <formula>$C13=""</formula>
    </cfRule>
  </conditionalFormatting>
  <conditionalFormatting sqref="F13:F351">
    <cfRule type="expression" dxfId="89" priority="3">
      <formula>$C13=""</formula>
    </cfRule>
  </conditionalFormatting>
  <conditionalFormatting sqref="A1:G1">
    <cfRule type="cellIs" dxfId="88"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351">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&amp;"Calibri,Italic"&amp;11Payroll</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Pict="0" macro="[0]!FormatSpecs">
                <anchor moveWithCells="1" sizeWithCells="1">
                  <from>
                    <xdr:col>28</xdr:col>
                    <xdr:colOff>165100</xdr:colOff>
                    <xdr:row>13</xdr:row>
                    <xdr:rowOff>50800</xdr:rowOff>
                  </from>
                  <to>
                    <xdr:col>28</xdr:col>
                    <xdr:colOff>431800</xdr:colOff>
                    <xdr:row>18</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D13:D351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AI174"/>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SUBTOTAL(3,A13:A174)</f>
        <v>162</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Panel'!F58&amp;" - "&amp;'Control Panel'!E58</f>
        <v>4.13 - Project and Grant Accounting</v>
      </c>
      <c r="B10" s="481"/>
      <c r="C10" s="481"/>
      <c r="D10" s="482" t="str">
        <f>A9</f>
        <v>Replace this text with the primary product name(s) which satisfy requirements.</v>
      </c>
      <c r="E10" s="482"/>
      <c r="F10" s="482"/>
      <c r="G10" s="482"/>
    </row>
    <row r="11" spans="1:35" x14ac:dyDescent="0.35">
      <c r="A11" s="480" t="s">
        <v>2541</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297" t="s">
        <v>2395</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10" t="s">
        <v>2396</v>
      </c>
      <c r="C14" s="292" t="s">
        <v>222</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307" t="s">
        <v>2397</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307" t="s">
        <v>2398</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307" t="s">
        <v>2399</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307" t="s">
        <v>2400</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ht="29" x14ac:dyDescent="0.35">
      <c r="A19" s="7">
        <v>7</v>
      </c>
      <c r="B19" s="10" t="s">
        <v>2401</v>
      </c>
      <c r="C19" s="292" t="s">
        <v>222</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307" t="s">
        <v>635</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307" t="s">
        <v>2402</v>
      </c>
      <c r="C21" s="14" t="s">
        <v>6</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43.5" x14ac:dyDescent="0.35">
      <c r="A22" s="7">
        <v>10</v>
      </c>
      <c r="B22" s="307" t="s">
        <v>637</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29" x14ac:dyDescent="0.35">
      <c r="A23" s="7">
        <v>11</v>
      </c>
      <c r="B23" s="307" t="s">
        <v>2403</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307" t="s">
        <v>2404</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307" t="s">
        <v>640</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307" t="s">
        <v>641</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ht="29" x14ac:dyDescent="0.35">
      <c r="A27" s="7">
        <v>15</v>
      </c>
      <c r="B27" s="307" t="s">
        <v>2405</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307" t="s">
        <v>2406</v>
      </c>
      <c r="C28" s="14" t="s">
        <v>6</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307" t="s">
        <v>2407</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307" t="s">
        <v>643</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x14ac:dyDescent="0.35">
      <c r="A31" s="7">
        <v>19</v>
      </c>
      <c r="B31" s="307" t="s">
        <v>2408</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ht="29" x14ac:dyDescent="0.35">
      <c r="A32" s="7">
        <v>20</v>
      </c>
      <c r="B32" s="307" t="s">
        <v>644</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307" t="s">
        <v>2409</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ht="29" x14ac:dyDescent="0.35">
      <c r="A34" s="7">
        <v>22</v>
      </c>
      <c r="B34" s="307" t="s">
        <v>646</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ht="29" x14ac:dyDescent="0.35">
      <c r="A35" s="7">
        <v>23</v>
      </c>
      <c r="B35" s="307" t="s">
        <v>2410</v>
      </c>
      <c r="C35" s="14" t="s">
        <v>6</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29" x14ac:dyDescent="0.35">
      <c r="A36" s="7">
        <v>24</v>
      </c>
      <c r="B36" s="307" t="s">
        <v>2411</v>
      </c>
      <c r="C36" s="14" t="s">
        <v>6</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307" t="s">
        <v>2412</v>
      </c>
      <c r="C37" s="292"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307" t="s">
        <v>2413</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307" t="s">
        <v>653</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307" t="s">
        <v>2414</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307" t="s">
        <v>2415</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307" t="s">
        <v>2416</v>
      </c>
      <c r="C42" s="14" t="s">
        <v>7</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29" x14ac:dyDescent="0.35">
      <c r="A43" s="7">
        <v>31</v>
      </c>
      <c r="B43" s="307" t="s">
        <v>2417</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307" t="s">
        <v>2418</v>
      </c>
      <c r="C44" s="14"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307" t="s">
        <v>655</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307" t="s">
        <v>2419</v>
      </c>
      <c r="C46" s="14"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307" t="s">
        <v>657</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307" t="s">
        <v>2420</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x14ac:dyDescent="0.35">
      <c r="A49" s="7">
        <v>37</v>
      </c>
      <c r="B49" s="307" t="s">
        <v>2421</v>
      </c>
      <c r="C49" s="14" t="s">
        <v>6</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307" t="s">
        <v>659</v>
      </c>
      <c r="C50" s="14" t="s">
        <v>6</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ht="29" x14ac:dyDescent="0.35">
      <c r="A51" s="7">
        <v>39</v>
      </c>
      <c r="B51" s="307" t="s">
        <v>2422</v>
      </c>
      <c r="C51" s="292"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307" t="s">
        <v>2423</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307" t="s">
        <v>661</v>
      </c>
      <c r="C53" s="14" t="s">
        <v>5</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307" t="s">
        <v>2424</v>
      </c>
      <c r="C54" s="292"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307" t="s">
        <v>662</v>
      </c>
      <c r="C55" s="14"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x14ac:dyDescent="0.35">
      <c r="A56" s="7">
        <v>44</v>
      </c>
      <c r="B56" s="307" t="s">
        <v>2425</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307" t="s">
        <v>2426</v>
      </c>
      <c r="C57" s="292"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x14ac:dyDescent="0.35">
      <c r="A58" s="7">
        <v>46</v>
      </c>
      <c r="B58" s="10" t="s">
        <v>2427</v>
      </c>
      <c r="C58" s="14" t="s">
        <v>222</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x14ac:dyDescent="0.35">
      <c r="A59" s="7">
        <v>47</v>
      </c>
      <c r="B59" s="307" t="s">
        <v>2428</v>
      </c>
      <c r="C59" s="14" t="s">
        <v>5</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x14ac:dyDescent="0.35">
      <c r="A60" s="7">
        <v>48</v>
      </c>
      <c r="B60" s="307" t="s">
        <v>2429</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307" t="s">
        <v>2430</v>
      </c>
      <c r="C61" s="14"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307" t="s">
        <v>2431</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307" t="s">
        <v>2432</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x14ac:dyDescent="0.35">
      <c r="A64" s="7">
        <v>52</v>
      </c>
      <c r="B64" s="307" t="s">
        <v>2433</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307" t="s">
        <v>2434</v>
      </c>
      <c r="C65" s="14"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10" t="s">
        <v>2435</v>
      </c>
      <c r="C66" s="14"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ht="29" x14ac:dyDescent="0.35">
      <c r="A67" s="7">
        <v>55</v>
      </c>
      <c r="B67" s="10" t="s">
        <v>2436</v>
      </c>
      <c r="C67" s="14"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29" x14ac:dyDescent="0.35">
      <c r="A68" s="7">
        <v>56</v>
      </c>
      <c r="B68" s="351" t="s">
        <v>2437</v>
      </c>
      <c r="C68" s="14"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10" t="s">
        <v>2438</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304" t="s">
        <v>2439</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ht="43.5" x14ac:dyDescent="0.35">
      <c r="A71" s="7">
        <v>59</v>
      </c>
      <c r="B71" s="10" t="s">
        <v>2440</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ht="29" x14ac:dyDescent="0.35">
      <c r="A72" s="7">
        <v>60</v>
      </c>
      <c r="B72" s="10" t="s">
        <v>2441</v>
      </c>
      <c r="C72" s="292"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352" t="s">
        <v>2442</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304" t="s">
        <v>2443</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ht="29" x14ac:dyDescent="0.35">
      <c r="A75" s="7">
        <v>63</v>
      </c>
      <c r="B75" s="304" t="s">
        <v>2444</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315" t="s">
        <v>2445</v>
      </c>
      <c r="C76" s="292"/>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ht="29" x14ac:dyDescent="0.35">
      <c r="A77" s="7">
        <v>65</v>
      </c>
      <c r="B77" s="10" t="s">
        <v>2446</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43.5" x14ac:dyDescent="0.35">
      <c r="A78" s="7">
        <v>66</v>
      </c>
      <c r="B78" s="304" t="s">
        <v>2447</v>
      </c>
      <c r="C78" s="14" t="s">
        <v>5</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29" x14ac:dyDescent="0.35">
      <c r="A79" s="7">
        <v>67</v>
      </c>
      <c r="B79" s="215" t="s">
        <v>2448</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215" t="s">
        <v>2449</v>
      </c>
      <c r="C80" s="14" t="s">
        <v>5</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297" t="s">
        <v>2450</v>
      </c>
      <c r="C81" s="353"/>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215" t="s">
        <v>2451</v>
      </c>
      <c r="C82" s="14"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ht="29" x14ac:dyDescent="0.35">
      <c r="A83" s="7">
        <v>71</v>
      </c>
      <c r="B83" s="10" t="s">
        <v>2452</v>
      </c>
      <c r="C83" s="14"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ht="29" x14ac:dyDescent="0.35">
      <c r="A84" s="7">
        <v>72</v>
      </c>
      <c r="B84" s="10" t="s">
        <v>2453</v>
      </c>
      <c r="C84" s="14"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10" t="s">
        <v>2454</v>
      </c>
      <c r="C85" s="14" t="s">
        <v>5</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10" t="s">
        <v>2455</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ht="29" x14ac:dyDescent="0.35">
      <c r="A87" s="7">
        <v>75</v>
      </c>
      <c r="B87" s="215" t="s">
        <v>2456</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ht="29" x14ac:dyDescent="0.35">
      <c r="A88" s="7">
        <v>76</v>
      </c>
      <c r="B88" s="10" t="s">
        <v>2457</v>
      </c>
      <c r="C88" s="14" t="s">
        <v>6</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10" t="s">
        <v>2458</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ht="29" x14ac:dyDescent="0.35">
      <c r="A90" s="7">
        <v>78</v>
      </c>
      <c r="B90" s="215" t="s">
        <v>2459</v>
      </c>
      <c r="C90" s="14" t="s">
        <v>6</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215" t="s">
        <v>2460</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297" t="s">
        <v>2461</v>
      </c>
      <c r="C92" s="14"/>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43.5" x14ac:dyDescent="0.35">
      <c r="A93" s="7">
        <v>81</v>
      </c>
      <c r="B93" s="304" t="s">
        <v>2462</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304" t="s">
        <v>2463</v>
      </c>
      <c r="C94" s="292"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ht="29" x14ac:dyDescent="0.35">
      <c r="A95" s="7">
        <v>83</v>
      </c>
      <c r="B95" s="10" t="s">
        <v>2464</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10" t="s">
        <v>2465</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ht="29" x14ac:dyDescent="0.35">
      <c r="A97" s="7">
        <v>85</v>
      </c>
      <c r="B97" s="10" t="s">
        <v>2466</v>
      </c>
      <c r="C97" s="14" t="s">
        <v>6</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ht="29" x14ac:dyDescent="0.35">
      <c r="A98" s="7">
        <v>86</v>
      </c>
      <c r="B98" s="10" t="s">
        <v>2467</v>
      </c>
      <c r="C98" s="14" t="s">
        <v>5</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297" t="s">
        <v>2468</v>
      </c>
      <c r="C99" s="14"/>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10" t="s">
        <v>2469</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ht="29" x14ac:dyDescent="0.35">
      <c r="A101" s="7">
        <v>89</v>
      </c>
      <c r="B101" s="10" t="s">
        <v>2470</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ht="43.5" x14ac:dyDescent="0.35">
      <c r="A102" s="7">
        <v>90</v>
      </c>
      <c r="B102" s="337" t="s">
        <v>2471</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ht="29" x14ac:dyDescent="0.35">
      <c r="A103" s="7">
        <v>91</v>
      </c>
      <c r="B103" s="337" t="s">
        <v>2472</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ht="29" x14ac:dyDescent="0.35">
      <c r="A104" s="7">
        <v>92</v>
      </c>
      <c r="B104" s="337" t="s">
        <v>2473</v>
      </c>
      <c r="C104" s="14"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ht="29" x14ac:dyDescent="0.35">
      <c r="A105" s="7">
        <v>93</v>
      </c>
      <c r="B105" s="10" t="s">
        <v>2474</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ht="29" x14ac:dyDescent="0.35">
      <c r="A106" s="7">
        <v>94</v>
      </c>
      <c r="B106" s="10" t="s">
        <v>2475</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ht="29" x14ac:dyDescent="0.35">
      <c r="A107" s="7">
        <v>95</v>
      </c>
      <c r="B107" s="10" t="s">
        <v>2476</v>
      </c>
      <c r="C107" s="14"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58" x14ac:dyDescent="0.35">
      <c r="A108" s="7">
        <v>96</v>
      </c>
      <c r="B108" s="215" t="s">
        <v>2477</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215" t="s">
        <v>2478</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215" t="s">
        <v>2479</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297" t="s">
        <v>2480</v>
      </c>
      <c r="C111" s="14"/>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ht="29" x14ac:dyDescent="0.35">
      <c r="A112" s="7">
        <v>100</v>
      </c>
      <c r="B112" s="304" t="s">
        <v>2481</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x14ac:dyDescent="0.35">
      <c r="A113" s="7">
        <v>101</v>
      </c>
      <c r="B113" s="304" t="s">
        <v>2482</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ht="29" x14ac:dyDescent="0.35">
      <c r="A114" s="7">
        <v>102</v>
      </c>
      <c r="B114" s="304" t="s">
        <v>2483</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ht="29" x14ac:dyDescent="0.35">
      <c r="A115" s="7">
        <v>103</v>
      </c>
      <c r="B115" s="304" t="s">
        <v>2484</v>
      </c>
      <c r="C115" s="14"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ht="29" x14ac:dyDescent="0.35">
      <c r="A116" s="7">
        <v>104</v>
      </c>
      <c r="B116" s="304" t="s">
        <v>2485</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29" x14ac:dyDescent="0.35">
      <c r="A117" s="7">
        <v>105</v>
      </c>
      <c r="B117" s="304" t="s">
        <v>2486</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ht="29" x14ac:dyDescent="0.35">
      <c r="A118" s="7">
        <v>106</v>
      </c>
      <c r="B118" s="304" t="s">
        <v>2487</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304" t="s">
        <v>2488</v>
      </c>
      <c r="C119" s="292"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ht="29" x14ac:dyDescent="0.35">
      <c r="A120" s="7">
        <v>108</v>
      </c>
      <c r="B120" s="10" t="s">
        <v>2489</v>
      </c>
      <c r="C120" s="14" t="s">
        <v>5</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29" x14ac:dyDescent="0.35">
      <c r="A121" s="7">
        <v>109</v>
      </c>
      <c r="B121" s="10" t="s">
        <v>2490</v>
      </c>
      <c r="C121" s="14" t="s">
        <v>6</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ht="43.5" x14ac:dyDescent="0.35">
      <c r="A122" s="7">
        <v>110</v>
      </c>
      <c r="B122" s="304" t="s">
        <v>2491</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ht="29" x14ac:dyDescent="0.35">
      <c r="A123" s="7">
        <v>111</v>
      </c>
      <c r="B123" s="304" t="s">
        <v>2492</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351" t="s">
        <v>2493</v>
      </c>
      <c r="C124" s="14" t="s">
        <v>5</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ht="29" x14ac:dyDescent="0.35">
      <c r="A125" s="7">
        <v>113</v>
      </c>
      <c r="B125" s="215" t="s">
        <v>2494</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297" t="s">
        <v>2495</v>
      </c>
      <c r="C126" s="14"/>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ht="29" x14ac:dyDescent="0.35">
      <c r="A127" s="7">
        <v>115</v>
      </c>
      <c r="B127" s="10" t="s">
        <v>2496</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10" t="s">
        <v>2497</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ht="43.5" x14ac:dyDescent="0.35">
      <c r="A129" s="7">
        <v>117</v>
      </c>
      <c r="B129" s="10" t="s">
        <v>2498</v>
      </c>
      <c r="C129" s="14"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ht="43.5" x14ac:dyDescent="0.35">
      <c r="A130" s="7">
        <v>118</v>
      </c>
      <c r="B130" s="10" t="s">
        <v>2499</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ht="29" x14ac:dyDescent="0.35">
      <c r="A131" s="7">
        <v>119</v>
      </c>
      <c r="B131" s="10" t="s">
        <v>2500</v>
      </c>
      <c r="C131" s="14" t="s">
        <v>7</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297" t="s">
        <v>2501</v>
      </c>
      <c r="C132" s="14"/>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10" t="s">
        <v>2502</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ht="72.5" x14ac:dyDescent="0.35">
      <c r="A134" s="7">
        <v>122</v>
      </c>
      <c r="B134" s="10" t="s">
        <v>2503</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ht="29" x14ac:dyDescent="0.35">
      <c r="A135" s="7">
        <v>123</v>
      </c>
      <c r="B135" s="351" t="s">
        <v>2504</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351" t="s">
        <v>2505</v>
      </c>
      <c r="C136" s="14" t="s">
        <v>5</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x14ac:dyDescent="0.35">
      <c r="A137" s="7">
        <v>125</v>
      </c>
      <c r="B137" s="351" t="s">
        <v>2506</v>
      </c>
      <c r="C137" s="14" t="s">
        <v>5</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ht="29" x14ac:dyDescent="0.35">
      <c r="A138" s="7">
        <v>126</v>
      </c>
      <c r="B138" s="10" t="s">
        <v>2507</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297" t="s">
        <v>2059</v>
      </c>
      <c r="C139" s="14"/>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58" x14ac:dyDescent="0.35">
      <c r="A140" s="7">
        <v>128</v>
      </c>
      <c r="B140" s="304" t="s">
        <v>2508</v>
      </c>
      <c r="C140" s="14" t="s">
        <v>5</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ht="29" x14ac:dyDescent="0.35">
      <c r="A141" s="7">
        <v>129</v>
      </c>
      <c r="B141" s="10" t="s">
        <v>2509</v>
      </c>
      <c r="C141" s="14" t="s">
        <v>5</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ht="29" x14ac:dyDescent="0.35">
      <c r="A142" s="7">
        <v>130</v>
      </c>
      <c r="B142" s="304" t="s">
        <v>2510</v>
      </c>
      <c r="C142" s="14" t="s">
        <v>7</v>
      </c>
      <c r="D142" s="231"/>
      <c r="E142" s="299"/>
      <c r="F142" s="215" t="str">
        <f t="shared" ref="F142:F174" si="4">IF($D$10=$A$9,"N/A",$D$10)</f>
        <v>N/A</v>
      </c>
      <c r="G142" s="6"/>
      <c r="AA142" s="15" t="str">
        <f t="shared" ref="AA142:AA174"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ht="29" x14ac:dyDescent="0.35">
      <c r="A143" s="7">
        <v>131</v>
      </c>
      <c r="B143" s="304" t="s">
        <v>2511</v>
      </c>
      <c r="C143" s="14" t="s">
        <v>5</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ht="29" x14ac:dyDescent="0.35">
      <c r="A144" s="7">
        <v>132</v>
      </c>
      <c r="B144" s="304" t="s">
        <v>2512</v>
      </c>
      <c r="C144" s="14" t="s">
        <v>5</v>
      </c>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ht="29" x14ac:dyDescent="0.35">
      <c r="A145" s="7">
        <v>133</v>
      </c>
      <c r="B145" s="304" t="s">
        <v>2513</v>
      </c>
      <c r="C145" s="14" t="s">
        <v>5</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304" t="s">
        <v>2514</v>
      </c>
      <c r="C146" s="14" t="s">
        <v>5</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297" t="s">
        <v>127</v>
      </c>
      <c r="C147" s="14"/>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29" x14ac:dyDescent="0.35">
      <c r="A148" s="7">
        <v>136</v>
      </c>
      <c r="B148" s="10" t="s">
        <v>2515</v>
      </c>
      <c r="C148" s="14" t="s">
        <v>6</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ht="29" x14ac:dyDescent="0.35">
      <c r="A149" s="7">
        <v>137</v>
      </c>
      <c r="B149" s="10" t="s">
        <v>2516</v>
      </c>
      <c r="C149" s="14" t="s">
        <v>5</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29" x14ac:dyDescent="0.35">
      <c r="A150" s="7">
        <v>138</v>
      </c>
      <c r="B150" s="10" t="s">
        <v>2517</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x14ac:dyDescent="0.35">
      <c r="A151" s="7">
        <v>139</v>
      </c>
      <c r="B151" s="215" t="s">
        <v>2518</v>
      </c>
      <c r="C151" s="14" t="s">
        <v>7</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ht="29" x14ac:dyDescent="0.35">
      <c r="A152" s="7">
        <v>140</v>
      </c>
      <c r="B152" s="10" t="s">
        <v>2519</v>
      </c>
      <c r="C152" s="14" t="s">
        <v>5</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58" x14ac:dyDescent="0.35">
      <c r="A153" s="7">
        <v>141</v>
      </c>
      <c r="B153" s="10" t="s">
        <v>2520</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ht="29" x14ac:dyDescent="0.35">
      <c r="A154" s="7">
        <v>142</v>
      </c>
      <c r="B154" s="10" t="s">
        <v>2521</v>
      </c>
      <c r="C154" s="14" t="s">
        <v>6</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ht="29" x14ac:dyDescent="0.35">
      <c r="A155" s="7">
        <v>143</v>
      </c>
      <c r="B155" s="10" t="s">
        <v>2522</v>
      </c>
      <c r="C155" s="14" t="s">
        <v>6</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ht="29" x14ac:dyDescent="0.35">
      <c r="A156" s="7">
        <v>144</v>
      </c>
      <c r="B156" s="10" t="s">
        <v>2523</v>
      </c>
      <c r="C156" s="14" t="s">
        <v>5</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ht="43.5" x14ac:dyDescent="0.35">
      <c r="A157" s="7">
        <v>145</v>
      </c>
      <c r="B157" s="10" t="s">
        <v>2524</v>
      </c>
      <c r="C157" s="14" t="s">
        <v>5</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ht="29" x14ac:dyDescent="0.35">
      <c r="A158" s="7">
        <v>146</v>
      </c>
      <c r="B158" s="322" t="s">
        <v>2525</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ht="29" x14ac:dyDescent="0.35">
      <c r="A159" s="7">
        <v>147</v>
      </c>
      <c r="B159" s="351" t="s">
        <v>2526</v>
      </c>
      <c r="C159" s="354" t="s">
        <v>222</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x14ac:dyDescent="0.35">
      <c r="A160" s="7">
        <v>148</v>
      </c>
      <c r="B160" s="355" t="s">
        <v>2527</v>
      </c>
      <c r="C160" s="14" t="s">
        <v>5</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x14ac:dyDescent="0.35">
      <c r="A161" s="7">
        <v>149</v>
      </c>
      <c r="B161" s="355" t="s">
        <v>2528</v>
      </c>
      <c r="C161" s="14" t="s">
        <v>5</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x14ac:dyDescent="0.35">
      <c r="A162" s="7">
        <v>150</v>
      </c>
      <c r="B162" s="355" t="s">
        <v>2529</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355" t="s">
        <v>2530</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x14ac:dyDescent="0.35">
      <c r="A164" s="7">
        <v>152</v>
      </c>
      <c r="B164" s="355" t="s">
        <v>2531</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x14ac:dyDescent="0.35">
      <c r="A165" s="7">
        <v>153</v>
      </c>
      <c r="B165" s="355" t="s">
        <v>2532</v>
      </c>
      <c r="C165" s="14"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x14ac:dyDescent="0.35">
      <c r="A166" s="7">
        <v>154</v>
      </c>
      <c r="B166" s="355" t="s">
        <v>2533</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351" t="s">
        <v>2534</v>
      </c>
      <c r="C167" s="354" t="s">
        <v>222</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x14ac:dyDescent="0.35">
      <c r="A168" s="7">
        <v>156</v>
      </c>
      <c r="B168" s="355" t="s">
        <v>2535</v>
      </c>
      <c r="C168" s="14" t="s">
        <v>5</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x14ac:dyDescent="0.35">
      <c r="A169" s="7">
        <v>157</v>
      </c>
      <c r="B169" s="355" t="s">
        <v>2536</v>
      </c>
      <c r="C169" s="14" t="s">
        <v>5</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x14ac:dyDescent="0.35">
      <c r="A170" s="7">
        <v>158</v>
      </c>
      <c r="B170" s="355" t="s">
        <v>798</v>
      </c>
      <c r="C170" s="14" t="s">
        <v>5</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x14ac:dyDescent="0.35">
      <c r="A171" s="7">
        <v>159</v>
      </c>
      <c r="B171" s="355" t="s">
        <v>2537</v>
      </c>
      <c r="C171" s="14" t="s">
        <v>5</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x14ac:dyDescent="0.35">
      <c r="A172" s="7">
        <v>160</v>
      </c>
      <c r="B172" s="355" t="s">
        <v>2538</v>
      </c>
      <c r="C172" s="14" t="s">
        <v>5</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x14ac:dyDescent="0.35">
      <c r="A173" s="7">
        <v>161</v>
      </c>
      <c r="B173" s="355" t="s">
        <v>2539</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x14ac:dyDescent="0.35">
      <c r="A174" s="7">
        <v>162</v>
      </c>
      <c r="B174" s="355" t="s">
        <v>2540</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74 C13:E174 G13:G174">
    <cfRule type="expression" dxfId="86" priority="5">
      <formula>$C13=""</formula>
    </cfRule>
  </conditionalFormatting>
  <conditionalFormatting sqref="B13:B174">
    <cfRule type="expression" dxfId="85" priority="4">
      <formula>$C13=""</formula>
    </cfRule>
  </conditionalFormatting>
  <conditionalFormatting sqref="F13:F174">
    <cfRule type="expression" dxfId="84" priority="3">
      <formula>$C13=""</formula>
    </cfRule>
  </conditionalFormatting>
  <conditionalFormatting sqref="A1:G1">
    <cfRule type="cellIs" dxfId="83"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74">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&amp;"Calibri,Italic"&amp;11Project and Grant Accounting</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FormatSpecs">
                <anchor moveWithCells="1" sizeWithCells="1">
                  <from>
                    <xdr:col>28</xdr:col>
                    <xdr:colOff>184150</xdr:colOff>
                    <xdr:row>12</xdr:row>
                    <xdr:rowOff>88900</xdr:rowOff>
                  </from>
                  <to>
                    <xdr:col>28</xdr:col>
                    <xdr:colOff>450850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D13:D174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AI278"/>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SUBTOTAL(3,A13:A278)</f>
        <v>266</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Panel'!F59&amp;" - "&amp;'Control Panel'!E59</f>
        <v>4.14 - Purchasing</v>
      </c>
      <c r="B10" s="481"/>
      <c r="C10" s="481"/>
      <c r="D10" s="482" t="str">
        <f>A9</f>
        <v>Replace this text with the primary product name(s) which satisfy requirements.</v>
      </c>
      <c r="E10" s="482"/>
      <c r="F10" s="482"/>
      <c r="G10" s="482"/>
    </row>
    <row r="11" spans="1:35" x14ac:dyDescent="0.35">
      <c r="A11" s="480" t="s">
        <v>2542</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5" t="s">
        <v>727</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ht="43.5" x14ac:dyDescent="0.35">
      <c r="A14" s="7">
        <v>2</v>
      </c>
      <c r="B14" s="215" t="s">
        <v>2543</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ht="58" x14ac:dyDescent="0.35">
      <c r="A15" s="7">
        <v>3</v>
      </c>
      <c r="B15" s="215" t="s">
        <v>2544</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ht="29" x14ac:dyDescent="0.35">
      <c r="A16" s="7">
        <v>4</v>
      </c>
      <c r="B16" s="215" t="s">
        <v>2545</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ht="43.5" x14ac:dyDescent="0.35">
      <c r="A17" s="7">
        <v>5</v>
      </c>
      <c r="B17" s="215" t="s">
        <v>2546</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ht="43.5" x14ac:dyDescent="0.35">
      <c r="A18" s="7">
        <v>6</v>
      </c>
      <c r="B18" s="10" t="s">
        <v>2547</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ht="29" x14ac:dyDescent="0.35">
      <c r="A19" s="7">
        <v>7</v>
      </c>
      <c r="B19" s="10" t="s">
        <v>2548</v>
      </c>
      <c r="C19" s="14" t="s">
        <v>5</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ht="58" x14ac:dyDescent="0.35">
      <c r="A20" s="7">
        <v>8</v>
      </c>
      <c r="B20" s="10" t="s">
        <v>2549</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ht="29" x14ac:dyDescent="0.35">
      <c r="A21" s="7">
        <v>9</v>
      </c>
      <c r="B21" s="308" t="s">
        <v>2550</v>
      </c>
      <c r="C21" s="14" t="s">
        <v>5</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43.5" x14ac:dyDescent="0.35">
      <c r="A22" s="7">
        <v>10</v>
      </c>
      <c r="B22" s="308" t="s">
        <v>2551</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43.5" x14ac:dyDescent="0.35">
      <c r="A23" s="7">
        <v>11</v>
      </c>
      <c r="B23" s="10" t="s">
        <v>2552</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29" x14ac:dyDescent="0.35">
      <c r="A24" s="7">
        <v>12</v>
      </c>
      <c r="B24" s="308" t="s">
        <v>2553</v>
      </c>
      <c r="C24" s="292" t="s">
        <v>222</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306" t="s">
        <v>2554</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306" t="s">
        <v>2555</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306" t="s">
        <v>364</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ht="29" x14ac:dyDescent="0.35">
      <c r="A28" s="7">
        <v>16</v>
      </c>
      <c r="B28" s="10" t="s">
        <v>2556</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ht="43.5" x14ac:dyDescent="0.35">
      <c r="A29" s="7">
        <v>17</v>
      </c>
      <c r="B29" s="10" t="s">
        <v>2557</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43.5" x14ac:dyDescent="0.35">
      <c r="A30" s="7">
        <v>18</v>
      </c>
      <c r="B30" s="10" t="s">
        <v>2558</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10" t="s">
        <v>2559</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10" t="s">
        <v>2560</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297" t="s">
        <v>2561</v>
      </c>
      <c r="C33" s="14"/>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ht="43.5" x14ac:dyDescent="0.35">
      <c r="A34" s="7">
        <v>22</v>
      </c>
      <c r="B34" s="308" t="s">
        <v>2562</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ht="29" x14ac:dyDescent="0.35">
      <c r="A35" s="7">
        <v>23</v>
      </c>
      <c r="B35" s="10" t="s">
        <v>2563</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29" x14ac:dyDescent="0.35">
      <c r="A36" s="7">
        <v>24</v>
      </c>
      <c r="B36" s="10" t="s">
        <v>2564</v>
      </c>
      <c r="C36" s="14" t="s">
        <v>5</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10" t="s">
        <v>2565</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ht="29" x14ac:dyDescent="0.35">
      <c r="A38" s="7">
        <v>26</v>
      </c>
      <c r="B38" s="10" t="s">
        <v>2566</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10" t="s">
        <v>2567</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ht="29" x14ac:dyDescent="0.35">
      <c r="A40" s="7">
        <v>28</v>
      </c>
      <c r="B40" s="10" t="s">
        <v>2568</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10" t="s">
        <v>2569</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ht="29" x14ac:dyDescent="0.35">
      <c r="A42" s="7">
        <v>30</v>
      </c>
      <c r="B42" s="10" t="s">
        <v>2570</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29" x14ac:dyDescent="0.35">
      <c r="A43" s="7">
        <v>31</v>
      </c>
      <c r="B43" s="10" t="s">
        <v>2571</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29" x14ac:dyDescent="0.35">
      <c r="A44" s="7">
        <v>32</v>
      </c>
      <c r="B44" s="10" t="s">
        <v>2572</v>
      </c>
      <c r="C44" s="14"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ht="29" x14ac:dyDescent="0.35">
      <c r="A45" s="7">
        <v>33</v>
      </c>
      <c r="B45" s="10" t="s">
        <v>2573</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ht="29" x14ac:dyDescent="0.35">
      <c r="A46" s="7">
        <v>34</v>
      </c>
      <c r="B46" s="10" t="s">
        <v>2574</v>
      </c>
      <c r="C46" s="14" t="s">
        <v>7</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29" x14ac:dyDescent="0.35">
      <c r="A47" s="7">
        <v>35</v>
      </c>
      <c r="B47" s="215" t="s">
        <v>2575</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ht="72.5" x14ac:dyDescent="0.35">
      <c r="A48" s="7">
        <v>36</v>
      </c>
      <c r="B48" s="215" t="s">
        <v>2576</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x14ac:dyDescent="0.35">
      <c r="A49" s="7">
        <v>37</v>
      </c>
      <c r="B49" s="215" t="s">
        <v>2577</v>
      </c>
      <c r="C49" s="292" t="s">
        <v>222</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306" t="s">
        <v>2578</v>
      </c>
      <c r="C50" s="14" t="s">
        <v>6</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306" t="s">
        <v>2579</v>
      </c>
      <c r="C51" s="14"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306" t="s">
        <v>2580</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306" t="s">
        <v>2581</v>
      </c>
      <c r="C53" s="14" t="s">
        <v>5</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306" t="s">
        <v>2582</v>
      </c>
      <c r="C54" s="14"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306" t="s">
        <v>2583</v>
      </c>
      <c r="C55" s="14"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x14ac:dyDescent="0.35">
      <c r="A56" s="7">
        <v>44</v>
      </c>
      <c r="B56" s="306" t="s">
        <v>903</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ht="29" x14ac:dyDescent="0.35">
      <c r="A57" s="7">
        <v>45</v>
      </c>
      <c r="B57" s="306" t="s">
        <v>2584</v>
      </c>
      <c r="C57" s="14" t="s">
        <v>6</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29" x14ac:dyDescent="0.35">
      <c r="A58" s="7">
        <v>46</v>
      </c>
      <c r="B58" s="306" t="s">
        <v>2585</v>
      </c>
      <c r="C58" s="14" t="s">
        <v>6</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29" x14ac:dyDescent="0.35">
      <c r="A59" s="7">
        <v>47</v>
      </c>
      <c r="B59" s="306" t="s">
        <v>2586</v>
      </c>
      <c r="C59" s="14" t="s">
        <v>5</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x14ac:dyDescent="0.35">
      <c r="A60" s="7">
        <v>48</v>
      </c>
      <c r="B60" s="306" t="s">
        <v>2587</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ht="43.5" x14ac:dyDescent="0.35">
      <c r="A61" s="7">
        <v>49</v>
      </c>
      <c r="B61" s="215" t="s">
        <v>2588</v>
      </c>
      <c r="C61" s="14"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ht="29" x14ac:dyDescent="0.35">
      <c r="A62" s="7">
        <v>50</v>
      </c>
      <c r="B62" s="215" t="s">
        <v>2589</v>
      </c>
      <c r="C62" s="14" t="s">
        <v>6</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10" t="s">
        <v>2590</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29" x14ac:dyDescent="0.35">
      <c r="A64" s="7">
        <v>52</v>
      </c>
      <c r="B64" s="10" t="s">
        <v>2591</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ht="43.5" x14ac:dyDescent="0.35">
      <c r="A65" s="7">
        <v>53</v>
      </c>
      <c r="B65" s="215" t="s">
        <v>2592</v>
      </c>
      <c r="C65" s="14"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ht="29" x14ac:dyDescent="0.35">
      <c r="A66" s="7">
        <v>54</v>
      </c>
      <c r="B66" s="215" t="s">
        <v>2593</v>
      </c>
      <c r="C66" s="14"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297" t="s">
        <v>2594</v>
      </c>
      <c r="C67" s="14"/>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x14ac:dyDescent="0.35">
      <c r="A68" s="7">
        <v>56</v>
      </c>
      <c r="B68" s="10" t="s">
        <v>2595</v>
      </c>
      <c r="C68" s="292"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ht="43.5" x14ac:dyDescent="0.35">
      <c r="A69" s="7">
        <v>57</v>
      </c>
      <c r="B69" s="10" t="s">
        <v>2596</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10" t="s">
        <v>2597</v>
      </c>
      <c r="C70" s="292"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ht="58" x14ac:dyDescent="0.35">
      <c r="A71" s="7">
        <v>59</v>
      </c>
      <c r="B71" s="10" t="s">
        <v>2598</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10" t="s">
        <v>3099</v>
      </c>
      <c r="C72" s="14" t="s">
        <v>222</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309" t="s">
        <v>2599</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309" t="s">
        <v>2600</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309" t="s">
        <v>2601</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ht="58" x14ac:dyDescent="0.35">
      <c r="A76" s="7">
        <v>64</v>
      </c>
      <c r="B76" s="10" t="s">
        <v>2602</v>
      </c>
      <c r="C76" s="14" t="s">
        <v>5</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ht="29" x14ac:dyDescent="0.35">
      <c r="A77" s="7">
        <v>65</v>
      </c>
      <c r="B77" s="10" t="s">
        <v>2603</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x14ac:dyDescent="0.35">
      <c r="A78" s="7">
        <v>66</v>
      </c>
      <c r="B78" s="10" t="s">
        <v>2604</v>
      </c>
      <c r="C78" s="14" t="s">
        <v>5</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29" x14ac:dyDescent="0.35">
      <c r="A79" s="7">
        <v>67</v>
      </c>
      <c r="B79" s="10" t="s">
        <v>2605</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ht="29" x14ac:dyDescent="0.35">
      <c r="A80" s="7">
        <v>68</v>
      </c>
      <c r="B80" s="10" t="s">
        <v>2606</v>
      </c>
      <c r="C80" s="14" t="s">
        <v>7</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ht="29" x14ac:dyDescent="0.35">
      <c r="A81" s="7">
        <v>69</v>
      </c>
      <c r="B81" s="10" t="s">
        <v>2607</v>
      </c>
      <c r="C81" s="14" t="s">
        <v>5</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ht="29" x14ac:dyDescent="0.35">
      <c r="A82" s="7">
        <v>70</v>
      </c>
      <c r="B82" s="10" t="s">
        <v>2608</v>
      </c>
      <c r="C82" s="14"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10" t="s">
        <v>2609</v>
      </c>
      <c r="C83" s="292"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10" t="s">
        <v>2610</v>
      </c>
      <c r="C84" s="14"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ht="29" x14ac:dyDescent="0.35">
      <c r="A85" s="7">
        <v>73</v>
      </c>
      <c r="B85" s="10" t="s">
        <v>2611</v>
      </c>
      <c r="C85" s="14" t="s">
        <v>5</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ht="29" x14ac:dyDescent="0.35">
      <c r="A86" s="7">
        <v>74</v>
      </c>
      <c r="B86" s="10" t="s">
        <v>2612</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ht="29" x14ac:dyDescent="0.35">
      <c r="A87" s="7">
        <v>75</v>
      </c>
      <c r="B87" s="10" t="s">
        <v>2613</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ht="29" x14ac:dyDescent="0.35">
      <c r="A88" s="7">
        <v>76</v>
      </c>
      <c r="B88" s="10" t="s">
        <v>2614</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ht="29" x14ac:dyDescent="0.35">
      <c r="A89" s="7">
        <v>77</v>
      </c>
      <c r="B89" s="10" t="s">
        <v>2615</v>
      </c>
      <c r="C89" s="14" t="s">
        <v>222</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306" t="s">
        <v>2616</v>
      </c>
      <c r="C90" s="14" t="s">
        <v>5</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306" t="s">
        <v>2617</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306" t="s">
        <v>2618</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29" x14ac:dyDescent="0.35">
      <c r="A93" s="7">
        <v>81</v>
      </c>
      <c r="B93" s="306" t="s">
        <v>2619</v>
      </c>
      <c r="C93" s="14" t="s">
        <v>7</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306" t="s">
        <v>2620</v>
      </c>
      <c r="C94" s="14"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306" t="s">
        <v>3097</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306" t="s">
        <v>2621</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306" t="s">
        <v>2622</v>
      </c>
      <c r="C97" s="14" t="s">
        <v>5</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306" t="s">
        <v>2623</v>
      </c>
      <c r="C98" s="14" t="s">
        <v>5</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ht="29" x14ac:dyDescent="0.35">
      <c r="A99" s="7">
        <v>87</v>
      </c>
      <c r="B99" s="306" t="s">
        <v>2624</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ht="29" x14ac:dyDescent="0.35">
      <c r="A100" s="7">
        <v>88</v>
      </c>
      <c r="B100" s="215" t="s">
        <v>2625</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ht="29" x14ac:dyDescent="0.35">
      <c r="A101" s="7">
        <v>89</v>
      </c>
      <c r="B101" s="10" t="s">
        <v>2626</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ht="29" x14ac:dyDescent="0.35">
      <c r="A102" s="7">
        <v>90</v>
      </c>
      <c r="B102" s="10" t="s">
        <v>2627</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ht="29" x14ac:dyDescent="0.35">
      <c r="A103" s="7">
        <v>91</v>
      </c>
      <c r="B103" s="10" t="s">
        <v>2628</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215" t="s">
        <v>2629</v>
      </c>
      <c r="C104" s="14"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10" t="s">
        <v>2630</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ht="29" x14ac:dyDescent="0.35">
      <c r="A106" s="7">
        <v>94</v>
      </c>
      <c r="B106" s="10" t="s">
        <v>2631</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ht="29" x14ac:dyDescent="0.35">
      <c r="A107" s="7">
        <v>95</v>
      </c>
      <c r="B107" s="10" t="s">
        <v>2632</v>
      </c>
      <c r="C107" s="14"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29" x14ac:dyDescent="0.35">
      <c r="A108" s="7">
        <v>96</v>
      </c>
      <c r="B108" s="10" t="s">
        <v>2633</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10" t="s">
        <v>2634</v>
      </c>
      <c r="C109" s="292"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ht="29" x14ac:dyDescent="0.35">
      <c r="A110" s="7">
        <v>98</v>
      </c>
      <c r="B110" s="215" t="s">
        <v>2635</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ht="43.5" x14ac:dyDescent="0.35">
      <c r="A111" s="7">
        <v>99</v>
      </c>
      <c r="B111" s="215" t="s">
        <v>2636</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ht="29" x14ac:dyDescent="0.35">
      <c r="A112" s="7">
        <v>100</v>
      </c>
      <c r="B112" s="308" t="s">
        <v>2637</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29" x14ac:dyDescent="0.35">
      <c r="A113" s="7">
        <v>101</v>
      </c>
      <c r="B113" s="308" t="s">
        <v>2638</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297" t="s">
        <v>2639</v>
      </c>
      <c r="C114" s="292"/>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308" t="s">
        <v>2640</v>
      </c>
      <c r="C115" s="14"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ht="29" x14ac:dyDescent="0.35">
      <c r="A116" s="7">
        <v>104</v>
      </c>
      <c r="B116" s="215" t="s">
        <v>2641</v>
      </c>
      <c r="C116" s="14" t="s">
        <v>6</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43.5" x14ac:dyDescent="0.35">
      <c r="A117" s="7">
        <v>105</v>
      </c>
      <c r="B117" s="215" t="s">
        <v>2642</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ht="29" x14ac:dyDescent="0.35">
      <c r="A118" s="7">
        <v>106</v>
      </c>
      <c r="B118" s="215" t="s">
        <v>2643</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10" t="s">
        <v>2644</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ht="29" x14ac:dyDescent="0.35">
      <c r="A120" s="7">
        <v>108</v>
      </c>
      <c r="B120" s="10" t="s">
        <v>2645</v>
      </c>
      <c r="C120" s="14" t="s">
        <v>5</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58" x14ac:dyDescent="0.35">
      <c r="A121" s="7">
        <v>109</v>
      </c>
      <c r="B121" s="10" t="s">
        <v>2646</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ht="29" x14ac:dyDescent="0.35">
      <c r="A122" s="7">
        <v>110</v>
      </c>
      <c r="B122" s="10" t="s">
        <v>2647</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ht="29" x14ac:dyDescent="0.35">
      <c r="A123" s="7">
        <v>111</v>
      </c>
      <c r="B123" s="215" t="s">
        <v>2648</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ht="29" x14ac:dyDescent="0.35">
      <c r="A124" s="7">
        <v>112</v>
      </c>
      <c r="B124" s="215" t="s">
        <v>2649</v>
      </c>
      <c r="C124" s="14" t="s">
        <v>5</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ht="29" x14ac:dyDescent="0.35">
      <c r="A125" s="7">
        <v>113</v>
      </c>
      <c r="B125" s="215" t="s">
        <v>2650</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215" t="s">
        <v>2651</v>
      </c>
      <c r="C126" s="14" t="s">
        <v>6</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215" t="s">
        <v>2652</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215" t="s">
        <v>2653</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ht="29" x14ac:dyDescent="0.35">
      <c r="A129" s="7">
        <v>117</v>
      </c>
      <c r="B129" s="215" t="s">
        <v>2654</v>
      </c>
      <c r="C129" s="14"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ht="43.5" x14ac:dyDescent="0.35">
      <c r="A130" s="7">
        <v>118</v>
      </c>
      <c r="B130" s="215" t="s">
        <v>2655</v>
      </c>
      <c r="C130" s="14" t="s">
        <v>7</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ht="29" x14ac:dyDescent="0.35">
      <c r="A131" s="7">
        <v>119</v>
      </c>
      <c r="B131" s="10" t="s">
        <v>2656</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ht="29" x14ac:dyDescent="0.35">
      <c r="A132" s="7">
        <v>120</v>
      </c>
      <c r="B132" s="10" t="s">
        <v>2657</v>
      </c>
      <c r="C132" s="14" t="s">
        <v>5</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ht="29" x14ac:dyDescent="0.35">
      <c r="A133" s="7">
        <v>121</v>
      </c>
      <c r="B133" s="10" t="s">
        <v>2658</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ht="43.5" x14ac:dyDescent="0.35">
      <c r="A134" s="7">
        <v>122</v>
      </c>
      <c r="B134" s="10" t="s">
        <v>2659</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ht="72.5" x14ac:dyDescent="0.35">
      <c r="A135" s="7">
        <v>123</v>
      </c>
      <c r="B135" s="10" t="s">
        <v>2660</v>
      </c>
      <c r="C135" s="292"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ht="29" x14ac:dyDescent="0.35">
      <c r="A136" s="7">
        <v>124</v>
      </c>
      <c r="B136" s="10" t="s">
        <v>2661</v>
      </c>
      <c r="C136" s="14" t="s">
        <v>5</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ht="29" x14ac:dyDescent="0.35">
      <c r="A137" s="7">
        <v>125</v>
      </c>
      <c r="B137" s="10" t="s">
        <v>2662</v>
      </c>
      <c r="C137" s="14" t="s">
        <v>5</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x14ac:dyDescent="0.35">
      <c r="A138" s="7">
        <v>126</v>
      </c>
      <c r="B138" s="10" t="s">
        <v>2663</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10" t="s">
        <v>2664</v>
      </c>
      <c r="C139" s="14" t="s">
        <v>5</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29" x14ac:dyDescent="0.35">
      <c r="A140" s="7">
        <v>128</v>
      </c>
      <c r="B140" s="10" t="s">
        <v>2665</v>
      </c>
      <c r="C140" s="14" t="s">
        <v>5</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ht="29" x14ac:dyDescent="0.35">
      <c r="A141" s="7">
        <v>129</v>
      </c>
      <c r="B141" s="10" t="s">
        <v>2666</v>
      </c>
      <c r="C141" s="14" t="s">
        <v>5</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ht="58" x14ac:dyDescent="0.35">
      <c r="A142" s="7">
        <v>130</v>
      </c>
      <c r="B142" s="10" t="s">
        <v>2667</v>
      </c>
      <c r="C142" s="14" t="s">
        <v>5</v>
      </c>
      <c r="D142" s="231"/>
      <c r="E142" s="299"/>
      <c r="F142" s="215" t="str">
        <f t="shared" ref="F142:F205" si="4">IF($D$10=$A$9,"N/A",$D$10)</f>
        <v>N/A</v>
      </c>
      <c r="G142" s="6"/>
      <c r="AA142" s="15" t="str">
        <f t="shared" ref="AA142:AA205"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ht="29" x14ac:dyDescent="0.35">
      <c r="A143" s="7">
        <v>131</v>
      </c>
      <c r="B143" s="10" t="s">
        <v>2668</v>
      </c>
      <c r="C143" s="14" t="s">
        <v>5</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x14ac:dyDescent="0.35">
      <c r="A144" s="7">
        <v>132</v>
      </c>
      <c r="B144" s="305" t="s">
        <v>2669</v>
      </c>
      <c r="C144" s="14"/>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ht="58" x14ac:dyDescent="0.35">
      <c r="A145" s="7">
        <v>133</v>
      </c>
      <c r="B145" s="215" t="s">
        <v>2670</v>
      </c>
      <c r="C145" s="14" t="s">
        <v>5</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215" t="s">
        <v>2671</v>
      </c>
      <c r="C146" s="14" t="s">
        <v>5</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ht="29" x14ac:dyDescent="0.35">
      <c r="A147" s="7">
        <v>135</v>
      </c>
      <c r="B147" s="215" t="s">
        <v>2672</v>
      </c>
      <c r="C147" s="14" t="s">
        <v>5</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43.5" x14ac:dyDescent="0.35">
      <c r="A148" s="7">
        <v>136</v>
      </c>
      <c r="B148" s="215" t="s">
        <v>2673</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215" t="s">
        <v>2674</v>
      </c>
      <c r="C149" s="14" t="s">
        <v>5</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29" x14ac:dyDescent="0.35">
      <c r="A150" s="7">
        <v>138</v>
      </c>
      <c r="B150" s="215" t="s">
        <v>2675</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29" x14ac:dyDescent="0.35">
      <c r="A151" s="7">
        <v>139</v>
      </c>
      <c r="B151" s="215" t="s">
        <v>2676</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x14ac:dyDescent="0.35">
      <c r="A152" s="7">
        <v>140</v>
      </c>
      <c r="B152" s="215" t="s">
        <v>2677</v>
      </c>
      <c r="C152" s="292" t="s">
        <v>222</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x14ac:dyDescent="0.35">
      <c r="A153" s="7">
        <v>141</v>
      </c>
      <c r="B153" s="306" t="s">
        <v>2678</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x14ac:dyDescent="0.35">
      <c r="A154" s="7">
        <v>142</v>
      </c>
      <c r="B154" s="306" t="s">
        <v>2679</v>
      </c>
      <c r="C154" s="14" t="s">
        <v>5</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x14ac:dyDescent="0.35">
      <c r="A155" s="7">
        <v>143</v>
      </c>
      <c r="B155" s="306" t="s">
        <v>2680</v>
      </c>
      <c r="C155" s="14" t="s">
        <v>5</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x14ac:dyDescent="0.35">
      <c r="A156" s="7">
        <v>144</v>
      </c>
      <c r="B156" s="306" t="s">
        <v>2681</v>
      </c>
      <c r="C156" s="14" t="s">
        <v>5</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306" t="s">
        <v>2682</v>
      </c>
      <c r="C157" s="14" t="s">
        <v>5</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x14ac:dyDescent="0.35">
      <c r="A158" s="7">
        <v>146</v>
      </c>
      <c r="B158" s="306" t="s">
        <v>2683</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x14ac:dyDescent="0.35">
      <c r="A159" s="7">
        <v>147</v>
      </c>
      <c r="B159" s="306" t="s">
        <v>2684</v>
      </c>
      <c r="C159" s="14" t="s">
        <v>5</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x14ac:dyDescent="0.35">
      <c r="A160" s="7">
        <v>148</v>
      </c>
      <c r="B160" s="215" t="s">
        <v>2685</v>
      </c>
      <c r="C160" s="14"/>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ht="29" x14ac:dyDescent="0.35">
      <c r="A161" s="7">
        <v>149</v>
      </c>
      <c r="B161" s="215" t="s">
        <v>2686</v>
      </c>
      <c r="C161" s="14" t="s">
        <v>5</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x14ac:dyDescent="0.35">
      <c r="A162" s="7">
        <v>150</v>
      </c>
      <c r="B162" s="215" t="s">
        <v>2687</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215" t="s">
        <v>2688</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ht="29" x14ac:dyDescent="0.35">
      <c r="A164" s="7">
        <v>152</v>
      </c>
      <c r="B164" s="215" t="s">
        <v>2689</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ht="101.5" x14ac:dyDescent="0.35">
      <c r="A165" s="7">
        <v>153</v>
      </c>
      <c r="B165" s="215" t="s">
        <v>2690</v>
      </c>
      <c r="C165" s="292"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ht="29" x14ac:dyDescent="0.35">
      <c r="A166" s="7">
        <v>154</v>
      </c>
      <c r="B166" s="215" t="s">
        <v>2691</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297" t="s">
        <v>2692</v>
      </c>
      <c r="C167" s="14"/>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ht="29" x14ac:dyDescent="0.35">
      <c r="A168" s="7">
        <v>156</v>
      </c>
      <c r="B168" s="10" t="s">
        <v>284</v>
      </c>
      <c r="C168" s="292" t="s">
        <v>222</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x14ac:dyDescent="0.35">
      <c r="A169" s="7">
        <v>157</v>
      </c>
      <c r="B169" s="306" t="s">
        <v>2693</v>
      </c>
      <c r="C169" s="14" t="s">
        <v>5</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ht="29" x14ac:dyDescent="0.35">
      <c r="A170" s="7">
        <v>158</v>
      </c>
      <c r="B170" s="306" t="s">
        <v>2694</v>
      </c>
      <c r="C170" s="14" t="s">
        <v>5</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ht="43.5" x14ac:dyDescent="0.35">
      <c r="A171" s="7">
        <v>159</v>
      </c>
      <c r="B171" s="306" t="s">
        <v>2695</v>
      </c>
      <c r="C171" s="14" t="s">
        <v>5</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x14ac:dyDescent="0.35">
      <c r="A172" s="7">
        <v>160</v>
      </c>
      <c r="B172" s="215" t="s">
        <v>2696</v>
      </c>
      <c r="C172" s="14" t="s">
        <v>5</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x14ac:dyDescent="0.35">
      <c r="A173" s="7">
        <v>161</v>
      </c>
      <c r="B173" s="215" t="s">
        <v>2697</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29" x14ac:dyDescent="0.35">
      <c r="A174" s="7">
        <v>162</v>
      </c>
      <c r="B174" s="215" t="s">
        <v>2698</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ht="29" x14ac:dyDescent="0.35">
      <c r="A175" s="7">
        <v>163</v>
      </c>
      <c r="B175" s="215" t="s">
        <v>2699</v>
      </c>
      <c r="C175" s="14" t="s">
        <v>5</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x14ac:dyDescent="0.35">
      <c r="A176" s="7">
        <v>164</v>
      </c>
      <c r="B176" s="215" t="s">
        <v>2700</v>
      </c>
      <c r="C176" s="14" t="s">
        <v>5</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x14ac:dyDescent="0.35">
      <c r="A177" s="7">
        <v>165</v>
      </c>
      <c r="B177" s="215" t="s">
        <v>2701</v>
      </c>
      <c r="C177" s="14" t="s">
        <v>5</v>
      </c>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ht="29" x14ac:dyDescent="0.35">
      <c r="A178" s="7">
        <v>166</v>
      </c>
      <c r="B178" s="215" t="s">
        <v>2702</v>
      </c>
      <c r="C178" s="14" t="s">
        <v>5</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x14ac:dyDescent="0.35">
      <c r="A179" s="7">
        <v>167</v>
      </c>
      <c r="B179" s="215" t="s">
        <v>2703</v>
      </c>
      <c r="C179" s="14" t="s">
        <v>5</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ht="29" x14ac:dyDescent="0.35">
      <c r="A180" s="7">
        <v>168</v>
      </c>
      <c r="B180" s="215" t="s">
        <v>2704</v>
      </c>
      <c r="C180" s="14" t="s">
        <v>5</v>
      </c>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ht="29" x14ac:dyDescent="0.35">
      <c r="A181" s="7">
        <v>169</v>
      </c>
      <c r="B181" s="215" t="s">
        <v>2705</v>
      </c>
      <c r="C181" s="14" t="s">
        <v>5</v>
      </c>
      <c r="D181" s="231"/>
      <c r="E181" s="299"/>
      <c r="F181" s="215"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x14ac:dyDescent="0.35">
      <c r="A182" s="7">
        <v>170</v>
      </c>
      <c r="B182" s="10" t="s">
        <v>2706</v>
      </c>
      <c r="C182" s="14" t="s">
        <v>5</v>
      </c>
      <c r="D182" s="231"/>
      <c r="E182" s="299"/>
      <c r="F182" s="215"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x14ac:dyDescent="0.35">
      <c r="A183" s="7">
        <v>171</v>
      </c>
      <c r="B183" s="305" t="s">
        <v>2707</v>
      </c>
      <c r="C183" s="14"/>
      <c r="D183" s="231"/>
      <c r="E183" s="299"/>
      <c r="F183" s="215"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ht="29" x14ac:dyDescent="0.35">
      <c r="A184" s="7">
        <v>172</v>
      </c>
      <c r="B184" s="215" t="s">
        <v>2708</v>
      </c>
      <c r="C184" s="14" t="s">
        <v>5</v>
      </c>
      <c r="D184" s="231"/>
      <c r="E184" s="299"/>
      <c r="F184" s="215"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ht="29" x14ac:dyDescent="0.35">
      <c r="A185" s="7">
        <v>173</v>
      </c>
      <c r="B185" s="10" t="s">
        <v>2709</v>
      </c>
      <c r="C185" s="14" t="s">
        <v>5</v>
      </c>
      <c r="D185" s="231"/>
      <c r="E185" s="299"/>
      <c r="F185" s="215"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ht="43.5" x14ac:dyDescent="0.35">
      <c r="A186" s="7">
        <v>174</v>
      </c>
      <c r="B186" s="10" t="s">
        <v>2710</v>
      </c>
      <c r="C186" s="14" t="s">
        <v>6</v>
      </c>
      <c r="D186" s="231"/>
      <c r="E186" s="299"/>
      <c r="F186" s="215"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x14ac:dyDescent="0.35">
      <c r="A187" s="7">
        <v>175</v>
      </c>
      <c r="B187" s="10" t="s">
        <v>2711</v>
      </c>
      <c r="C187" s="14" t="s">
        <v>5</v>
      </c>
      <c r="D187" s="231"/>
      <c r="E187" s="299"/>
      <c r="F187" s="215"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ht="43.5" x14ac:dyDescent="0.35">
      <c r="A188" s="7">
        <v>176</v>
      </c>
      <c r="B188" s="10" t="s">
        <v>2712</v>
      </c>
      <c r="C188" s="14" t="s">
        <v>5</v>
      </c>
      <c r="D188" s="231"/>
      <c r="E188" s="299"/>
      <c r="F188" s="215"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x14ac:dyDescent="0.35">
      <c r="A189" s="7">
        <v>177</v>
      </c>
      <c r="B189" s="215" t="s">
        <v>2713</v>
      </c>
      <c r="C189" s="14"/>
      <c r="D189" s="231"/>
      <c r="E189" s="299"/>
      <c r="F189" s="215"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ht="29" x14ac:dyDescent="0.35">
      <c r="A190" s="7">
        <v>178</v>
      </c>
      <c r="B190" s="215" t="s">
        <v>2714</v>
      </c>
      <c r="C190" s="292" t="s">
        <v>6</v>
      </c>
      <c r="D190" s="231"/>
      <c r="E190" s="299"/>
      <c r="F190" s="215"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ht="29" x14ac:dyDescent="0.35">
      <c r="A191" s="7">
        <v>179</v>
      </c>
      <c r="B191" s="10" t="s">
        <v>2715</v>
      </c>
      <c r="C191" s="14" t="s">
        <v>6</v>
      </c>
      <c r="D191" s="231"/>
      <c r="E191" s="299"/>
      <c r="F191" s="215"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ht="58" x14ac:dyDescent="0.35">
      <c r="A192" s="7">
        <v>180</v>
      </c>
      <c r="B192" s="10" t="s">
        <v>2716</v>
      </c>
      <c r="C192" s="14" t="s">
        <v>6</v>
      </c>
      <c r="D192" s="231"/>
      <c r="E192" s="299"/>
      <c r="F192" s="215"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ht="29" x14ac:dyDescent="0.35">
      <c r="A193" s="7">
        <v>181</v>
      </c>
      <c r="B193" s="10" t="s">
        <v>2717</v>
      </c>
      <c r="C193" s="14" t="s">
        <v>222</v>
      </c>
      <c r="D193" s="231"/>
      <c r="E193" s="299"/>
      <c r="F193" s="215"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x14ac:dyDescent="0.35">
      <c r="A194" s="7">
        <v>182</v>
      </c>
      <c r="B194" s="306" t="s">
        <v>2718</v>
      </c>
      <c r="C194" s="14" t="s">
        <v>7</v>
      </c>
      <c r="D194" s="231"/>
      <c r="E194" s="299"/>
      <c r="F194" s="215"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x14ac:dyDescent="0.35">
      <c r="A195" s="7">
        <v>183</v>
      </c>
      <c r="B195" s="356" t="s">
        <v>2719</v>
      </c>
      <c r="C195" s="14" t="s">
        <v>7</v>
      </c>
      <c r="D195" s="231"/>
      <c r="E195" s="299"/>
      <c r="F195" s="215"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x14ac:dyDescent="0.35">
      <c r="A196" s="7">
        <v>184</v>
      </c>
      <c r="B196" s="356" t="s">
        <v>2720</v>
      </c>
      <c r="C196" s="14" t="s">
        <v>7</v>
      </c>
      <c r="D196" s="231"/>
      <c r="E196" s="299"/>
      <c r="F196" s="215"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x14ac:dyDescent="0.35">
      <c r="A197" s="7">
        <v>185</v>
      </c>
      <c r="B197" s="306" t="s">
        <v>2721</v>
      </c>
      <c r="C197" s="14" t="s">
        <v>7</v>
      </c>
      <c r="D197" s="231"/>
      <c r="E197" s="299"/>
      <c r="F197" s="215"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x14ac:dyDescent="0.35">
      <c r="A198" s="7">
        <v>186</v>
      </c>
      <c r="B198" s="306" t="s">
        <v>2722</v>
      </c>
      <c r="C198" s="14" t="s">
        <v>7</v>
      </c>
      <c r="D198" s="231"/>
      <c r="E198" s="299"/>
      <c r="F198" s="215"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x14ac:dyDescent="0.35">
      <c r="A199" s="7">
        <v>187</v>
      </c>
      <c r="B199" s="306" t="s">
        <v>2723</v>
      </c>
      <c r="C199" s="14" t="s">
        <v>7</v>
      </c>
      <c r="D199" s="231"/>
      <c r="E199" s="299"/>
      <c r="F199" s="215"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x14ac:dyDescent="0.35">
      <c r="A200" s="7">
        <v>188</v>
      </c>
      <c r="B200" s="306" t="s">
        <v>2724</v>
      </c>
      <c r="C200" s="14" t="s">
        <v>7</v>
      </c>
      <c r="D200" s="231"/>
      <c r="E200" s="299"/>
      <c r="F200" s="215"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306" t="s">
        <v>2725</v>
      </c>
      <c r="C201" s="14" t="s">
        <v>7</v>
      </c>
      <c r="D201" s="231"/>
      <c r="E201" s="299"/>
      <c r="F201" s="215"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x14ac:dyDescent="0.35">
      <c r="A202" s="7">
        <v>190</v>
      </c>
      <c r="B202" s="306" t="s">
        <v>2726</v>
      </c>
      <c r="C202" s="14" t="s">
        <v>7</v>
      </c>
      <c r="D202" s="231"/>
      <c r="E202" s="299"/>
      <c r="F202" s="215"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x14ac:dyDescent="0.35">
      <c r="A203" s="7">
        <v>191</v>
      </c>
      <c r="B203" s="306" t="s">
        <v>2727</v>
      </c>
      <c r="C203" s="14" t="s">
        <v>7</v>
      </c>
      <c r="D203" s="231"/>
      <c r="E203" s="299"/>
      <c r="F203" s="215" t="str">
        <f t="shared" si="4"/>
        <v>N/A</v>
      </c>
      <c r="G203" s="6"/>
      <c r="AA203" s="15" t="str">
        <f t="shared" si="5"/>
        <v/>
      </c>
      <c r="AB203" s="15"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306" t="s">
        <v>2728</v>
      </c>
      <c r="C204" s="14" t="s">
        <v>7</v>
      </c>
      <c r="D204" s="231"/>
      <c r="E204" s="299"/>
      <c r="F204" s="215" t="str">
        <f t="shared" si="4"/>
        <v>N/A</v>
      </c>
      <c r="G204" s="6"/>
      <c r="AA204" s="15" t="str">
        <f t="shared" si="5"/>
        <v/>
      </c>
      <c r="AB204" s="15"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ht="43.5" x14ac:dyDescent="0.35">
      <c r="A205" s="7">
        <v>193</v>
      </c>
      <c r="B205" s="10" t="s">
        <v>2729</v>
      </c>
      <c r="C205" s="14" t="s">
        <v>7</v>
      </c>
      <c r="D205" s="231"/>
      <c r="E205" s="299"/>
      <c r="F205" s="215" t="str">
        <f t="shared" si="4"/>
        <v>N/A</v>
      </c>
      <c r="G205" s="6"/>
      <c r="AA205" s="15" t="str">
        <f t="shared" si="5"/>
        <v/>
      </c>
      <c r="AB205" s="15"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ht="43.5" x14ac:dyDescent="0.35">
      <c r="A206" s="7">
        <v>194</v>
      </c>
      <c r="B206" s="10" t="s">
        <v>2730</v>
      </c>
      <c r="C206" s="14" t="s">
        <v>7</v>
      </c>
      <c r="D206" s="231"/>
      <c r="E206" s="299"/>
      <c r="F206" s="215" t="str">
        <f t="shared" ref="F206:F269" si="6">IF($D$10=$A$9,"N/A",$D$10)</f>
        <v>N/A</v>
      </c>
      <c r="G206" s="6"/>
      <c r="AA206" s="15" t="str">
        <f t="shared" ref="AA206:AA269" si="7">TRIM($D206)</f>
        <v/>
      </c>
      <c r="AB206" s="15"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ht="29" x14ac:dyDescent="0.35">
      <c r="A207" s="7">
        <v>195</v>
      </c>
      <c r="B207" s="10" t="s">
        <v>2731</v>
      </c>
      <c r="C207" s="14" t="s">
        <v>7</v>
      </c>
      <c r="D207" s="231"/>
      <c r="E207" s="299"/>
      <c r="F207" s="215" t="str">
        <f t="shared" si="6"/>
        <v>N/A</v>
      </c>
      <c r="G207" s="6"/>
      <c r="AA207" s="15" t="str">
        <f t="shared" si="7"/>
        <v/>
      </c>
      <c r="AB207" s="15"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x14ac:dyDescent="0.35">
      <c r="A208" s="7">
        <v>196</v>
      </c>
      <c r="B208" s="10" t="s">
        <v>2732</v>
      </c>
      <c r="C208" s="14" t="s">
        <v>7</v>
      </c>
      <c r="D208" s="231"/>
      <c r="E208" s="299"/>
      <c r="F208" s="215" t="str">
        <f t="shared" si="6"/>
        <v>N/A</v>
      </c>
      <c r="G208" s="6"/>
      <c r="AA208" s="15" t="str">
        <f t="shared" si="7"/>
        <v/>
      </c>
      <c r="AB208" s="15"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x14ac:dyDescent="0.35">
      <c r="A209" s="7">
        <v>197</v>
      </c>
      <c r="B209" s="10" t="s">
        <v>2733</v>
      </c>
      <c r="C209" s="14" t="s">
        <v>7</v>
      </c>
      <c r="D209" s="231"/>
      <c r="E209" s="299"/>
      <c r="F209" s="215" t="str">
        <f t="shared" si="6"/>
        <v>N/A</v>
      </c>
      <c r="G209" s="6"/>
      <c r="AA209" s="15" t="str">
        <f t="shared" si="7"/>
        <v/>
      </c>
      <c r="AB209" s="15"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ht="29" x14ac:dyDescent="0.35">
      <c r="A210" s="7">
        <v>198</v>
      </c>
      <c r="B210" s="10" t="s">
        <v>2734</v>
      </c>
      <c r="C210" s="14" t="s">
        <v>7</v>
      </c>
      <c r="D210" s="231"/>
      <c r="E210" s="299"/>
      <c r="F210" s="215" t="str">
        <f t="shared" si="6"/>
        <v>N/A</v>
      </c>
      <c r="G210" s="6"/>
      <c r="AA210" s="15" t="str">
        <f t="shared" si="7"/>
        <v/>
      </c>
      <c r="AB210" s="15"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ht="43.5" x14ac:dyDescent="0.35">
      <c r="A211" s="7">
        <v>199</v>
      </c>
      <c r="B211" s="10" t="s">
        <v>2735</v>
      </c>
      <c r="C211" s="14" t="s">
        <v>7</v>
      </c>
      <c r="D211" s="231"/>
      <c r="E211" s="299"/>
      <c r="F211" s="215" t="str">
        <f t="shared" si="6"/>
        <v>N/A</v>
      </c>
      <c r="G211" s="6"/>
      <c r="AA211" s="15" t="str">
        <f t="shared" si="7"/>
        <v/>
      </c>
      <c r="AB211" s="15"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x14ac:dyDescent="0.35">
      <c r="A212" s="7">
        <v>200</v>
      </c>
      <c r="B212" s="10" t="s">
        <v>2736</v>
      </c>
      <c r="C212" s="14" t="s">
        <v>7</v>
      </c>
      <c r="D212" s="231"/>
      <c r="E212" s="299"/>
      <c r="F212" s="215" t="str">
        <f t="shared" si="6"/>
        <v>N/A</v>
      </c>
      <c r="G212" s="6"/>
      <c r="AA212" s="15" t="str">
        <f t="shared" si="7"/>
        <v/>
      </c>
      <c r="AB212" s="15"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ht="43.5" x14ac:dyDescent="0.35">
      <c r="A213" s="7">
        <v>201</v>
      </c>
      <c r="B213" s="10" t="s">
        <v>2737</v>
      </c>
      <c r="C213" s="14" t="s">
        <v>7</v>
      </c>
      <c r="D213" s="231"/>
      <c r="E213" s="299"/>
      <c r="F213" s="215" t="str">
        <f t="shared" si="6"/>
        <v>N/A</v>
      </c>
      <c r="G213" s="6"/>
      <c r="AA213" s="15" t="str">
        <f t="shared" si="7"/>
        <v/>
      </c>
      <c r="AB213" s="15"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ht="29" x14ac:dyDescent="0.35">
      <c r="A214" s="7">
        <v>202</v>
      </c>
      <c r="B214" s="10" t="s">
        <v>2738</v>
      </c>
      <c r="C214" s="14" t="s">
        <v>7</v>
      </c>
      <c r="D214" s="231"/>
      <c r="E214" s="299"/>
      <c r="F214" s="215" t="str">
        <f t="shared" si="6"/>
        <v>N/A</v>
      </c>
      <c r="G214" s="6"/>
      <c r="AA214" s="15" t="str">
        <f t="shared" si="7"/>
        <v/>
      </c>
      <c r="AB214" s="15"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x14ac:dyDescent="0.35">
      <c r="A215" s="7">
        <v>203</v>
      </c>
      <c r="B215" s="10" t="s">
        <v>2739</v>
      </c>
      <c r="C215" s="14" t="s">
        <v>7</v>
      </c>
      <c r="D215" s="231"/>
      <c r="E215" s="299"/>
      <c r="F215" s="215" t="str">
        <f t="shared" si="6"/>
        <v>N/A</v>
      </c>
      <c r="G215" s="6"/>
      <c r="AA215" s="15" t="str">
        <f t="shared" si="7"/>
        <v/>
      </c>
      <c r="AB215" s="15"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x14ac:dyDescent="0.35">
      <c r="A216" s="7">
        <v>204</v>
      </c>
      <c r="B216" s="10" t="s">
        <v>2740</v>
      </c>
      <c r="C216" s="14" t="s">
        <v>7</v>
      </c>
      <c r="D216" s="231"/>
      <c r="E216" s="299"/>
      <c r="F216" s="215" t="str">
        <f t="shared" si="6"/>
        <v>N/A</v>
      </c>
      <c r="G216" s="6"/>
      <c r="AA216" s="15" t="str">
        <f t="shared" si="7"/>
        <v/>
      </c>
      <c r="AB216" s="15"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x14ac:dyDescent="0.35">
      <c r="A217" s="7">
        <v>205</v>
      </c>
      <c r="B217" s="10" t="s">
        <v>2741</v>
      </c>
      <c r="C217" s="14" t="s">
        <v>7</v>
      </c>
      <c r="D217" s="231"/>
      <c r="E217" s="299"/>
      <c r="F217" s="215" t="str">
        <f t="shared" si="6"/>
        <v>N/A</v>
      </c>
      <c r="G217" s="6"/>
      <c r="AA217" s="15" t="str">
        <f t="shared" si="7"/>
        <v/>
      </c>
      <c r="AB217" s="15"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ht="29" x14ac:dyDescent="0.35">
      <c r="A218" s="7">
        <v>206</v>
      </c>
      <c r="B218" s="10" t="s">
        <v>2742</v>
      </c>
      <c r="C218" s="14" t="s">
        <v>7</v>
      </c>
      <c r="D218" s="231"/>
      <c r="E218" s="299"/>
      <c r="F218" s="215" t="str">
        <f t="shared" si="6"/>
        <v>N/A</v>
      </c>
      <c r="G218" s="6"/>
      <c r="AA218" s="15" t="str">
        <f t="shared" si="7"/>
        <v/>
      </c>
      <c r="AB218" s="15"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x14ac:dyDescent="0.35">
      <c r="A219" s="7">
        <v>207</v>
      </c>
      <c r="B219" s="10" t="s">
        <v>2743</v>
      </c>
      <c r="C219" s="14" t="s">
        <v>7</v>
      </c>
      <c r="D219" s="231"/>
      <c r="E219" s="299"/>
      <c r="F219" s="215" t="str">
        <f t="shared" si="6"/>
        <v>N/A</v>
      </c>
      <c r="G219" s="6"/>
      <c r="AA219" s="15" t="str">
        <f t="shared" si="7"/>
        <v/>
      </c>
      <c r="AB219" s="15"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x14ac:dyDescent="0.35">
      <c r="A220" s="7">
        <v>208</v>
      </c>
      <c r="B220" s="305" t="s">
        <v>2744</v>
      </c>
      <c r="C220" s="14"/>
      <c r="D220" s="231"/>
      <c r="E220" s="299"/>
      <c r="F220" s="215" t="str">
        <f t="shared" si="6"/>
        <v>N/A</v>
      </c>
      <c r="G220" s="6"/>
      <c r="AA220" s="15" t="str">
        <f t="shared" si="7"/>
        <v/>
      </c>
      <c r="AB220" s="15"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ht="29" x14ac:dyDescent="0.35">
      <c r="A221" s="7">
        <v>209</v>
      </c>
      <c r="B221" s="215" t="s">
        <v>2745</v>
      </c>
      <c r="C221" s="14" t="s">
        <v>5</v>
      </c>
      <c r="D221" s="231"/>
      <c r="E221" s="299"/>
      <c r="F221" s="215" t="str">
        <f t="shared" si="6"/>
        <v>N/A</v>
      </c>
      <c r="G221" s="6"/>
      <c r="AA221" s="15" t="str">
        <f t="shared" si="7"/>
        <v/>
      </c>
      <c r="AB221" s="15"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ht="43.5" x14ac:dyDescent="0.35">
      <c r="A222" s="7">
        <v>210</v>
      </c>
      <c r="B222" s="215" t="s">
        <v>2746</v>
      </c>
      <c r="C222" s="14" t="s">
        <v>5</v>
      </c>
      <c r="D222" s="231"/>
      <c r="E222" s="299"/>
      <c r="F222" s="215" t="str">
        <f t="shared" si="6"/>
        <v>N/A</v>
      </c>
      <c r="G222" s="6"/>
      <c r="AA222" s="15" t="str">
        <f t="shared" si="7"/>
        <v/>
      </c>
      <c r="AB222" s="15"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ht="72.5" x14ac:dyDescent="0.35">
      <c r="A223" s="7">
        <v>211</v>
      </c>
      <c r="B223" s="10" t="s">
        <v>2747</v>
      </c>
      <c r="C223" s="14" t="s">
        <v>5</v>
      </c>
      <c r="D223" s="231"/>
      <c r="E223" s="299"/>
      <c r="F223" s="215" t="str">
        <f t="shared" si="6"/>
        <v>N/A</v>
      </c>
      <c r="G223" s="6"/>
      <c r="AA223" s="15" t="str">
        <f t="shared" si="7"/>
        <v/>
      </c>
      <c r="AB223" s="15"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ht="29" x14ac:dyDescent="0.35">
      <c r="A224" s="7">
        <v>212</v>
      </c>
      <c r="B224" s="10" t="s">
        <v>2748</v>
      </c>
      <c r="C224" s="14" t="s">
        <v>5</v>
      </c>
      <c r="D224" s="231"/>
      <c r="E224" s="299"/>
      <c r="F224" s="215" t="str">
        <f t="shared" si="6"/>
        <v>N/A</v>
      </c>
      <c r="G224" s="6"/>
      <c r="AA224" s="15" t="str">
        <f t="shared" si="7"/>
        <v/>
      </c>
      <c r="AB224" s="15"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ht="29" x14ac:dyDescent="0.35">
      <c r="A225" s="7">
        <v>213</v>
      </c>
      <c r="B225" s="10" t="s">
        <v>2749</v>
      </c>
      <c r="C225" s="292" t="s">
        <v>5</v>
      </c>
      <c r="D225" s="231"/>
      <c r="E225" s="299"/>
      <c r="F225" s="215" t="str">
        <f t="shared" si="6"/>
        <v>N/A</v>
      </c>
      <c r="G225" s="6"/>
      <c r="AA225" s="15" t="str">
        <f t="shared" si="7"/>
        <v/>
      </c>
      <c r="AB225" s="15"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ht="58" x14ac:dyDescent="0.35">
      <c r="A226" s="7">
        <v>214</v>
      </c>
      <c r="B226" s="10" t="s">
        <v>2750</v>
      </c>
      <c r="C226" s="14" t="s">
        <v>5</v>
      </c>
      <c r="D226" s="231"/>
      <c r="E226" s="299"/>
      <c r="F226" s="215" t="str">
        <f t="shared" si="6"/>
        <v>N/A</v>
      </c>
      <c r="G226" s="6"/>
      <c r="AA226" s="15" t="str">
        <f t="shared" si="7"/>
        <v/>
      </c>
      <c r="AB226" s="15"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x14ac:dyDescent="0.35">
      <c r="A227" s="7">
        <v>215</v>
      </c>
      <c r="B227" s="10" t="s">
        <v>2751</v>
      </c>
      <c r="C227" s="14" t="s">
        <v>5</v>
      </c>
      <c r="D227" s="231"/>
      <c r="E227" s="299"/>
      <c r="F227" s="215" t="str">
        <f t="shared" si="6"/>
        <v>N/A</v>
      </c>
      <c r="G227" s="6"/>
      <c r="AA227" s="15" t="str">
        <f t="shared" si="7"/>
        <v/>
      </c>
      <c r="AB227" s="15"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ht="58" x14ac:dyDescent="0.35">
      <c r="A228" s="7">
        <v>216</v>
      </c>
      <c r="B228" s="10" t="s">
        <v>2752</v>
      </c>
      <c r="C228" s="14" t="s">
        <v>5</v>
      </c>
      <c r="D228" s="231"/>
      <c r="E228" s="299"/>
      <c r="F228" s="215" t="str">
        <f t="shared" si="6"/>
        <v>N/A</v>
      </c>
      <c r="G228" s="6"/>
      <c r="AA228" s="15" t="str">
        <f t="shared" si="7"/>
        <v/>
      </c>
      <c r="AB228" s="15"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ht="29" x14ac:dyDescent="0.35">
      <c r="A229" s="7">
        <v>217</v>
      </c>
      <c r="B229" s="10" t="s">
        <v>2753</v>
      </c>
      <c r="C229" s="292" t="s">
        <v>5</v>
      </c>
      <c r="D229" s="231"/>
      <c r="E229" s="299"/>
      <c r="F229" s="215" t="str">
        <f t="shared" si="6"/>
        <v>N/A</v>
      </c>
      <c r="G229" s="6"/>
      <c r="AA229" s="15" t="str">
        <f t="shared" si="7"/>
        <v/>
      </c>
      <c r="AB229" s="15"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x14ac:dyDescent="0.35">
      <c r="A230" s="7">
        <v>218</v>
      </c>
      <c r="B230" s="10" t="s">
        <v>2754</v>
      </c>
      <c r="C230" s="14" t="s">
        <v>5</v>
      </c>
      <c r="D230" s="231"/>
      <c r="E230" s="299"/>
      <c r="F230" s="215" t="str">
        <f t="shared" si="6"/>
        <v>N/A</v>
      </c>
      <c r="G230" s="6"/>
      <c r="AA230" s="15" t="str">
        <f t="shared" si="7"/>
        <v/>
      </c>
      <c r="AB230" s="15"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x14ac:dyDescent="0.35">
      <c r="A231" s="7">
        <v>219</v>
      </c>
      <c r="B231" s="297" t="s">
        <v>2755</v>
      </c>
      <c r="C231" s="14"/>
      <c r="D231" s="231"/>
      <c r="E231" s="299"/>
      <c r="F231" s="215" t="str">
        <f t="shared" si="6"/>
        <v>N/A</v>
      </c>
      <c r="G231" s="6"/>
      <c r="AA231" s="15" t="str">
        <f t="shared" si="7"/>
        <v/>
      </c>
      <c r="AB231" s="15"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x14ac:dyDescent="0.35">
      <c r="A232" s="7">
        <v>220</v>
      </c>
      <c r="B232" s="10" t="s">
        <v>2756</v>
      </c>
      <c r="C232" s="14" t="s">
        <v>5</v>
      </c>
      <c r="D232" s="231"/>
      <c r="E232" s="299"/>
      <c r="F232" s="215" t="str">
        <f t="shared" si="6"/>
        <v>N/A</v>
      </c>
      <c r="G232" s="6"/>
      <c r="AA232" s="15" t="str">
        <f t="shared" si="7"/>
        <v/>
      </c>
      <c r="AB232" s="15"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x14ac:dyDescent="0.35">
      <c r="A233" s="7">
        <v>221</v>
      </c>
      <c r="B233" s="337" t="s">
        <v>2757</v>
      </c>
      <c r="C233" s="14" t="s">
        <v>5</v>
      </c>
      <c r="D233" s="231"/>
      <c r="E233" s="299"/>
      <c r="F233" s="215" t="str">
        <f t="shared" si="6"/>
        <v>N/A</v>
      </c>
      <c r="G233" s="6"/>
      <c r="AA233" s="15" t="str">
        <f t="shared" si="7"/>
        <v/>
      </c>
      <c r="AB233" s="15"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x14ac:dyDescent="0.35">
      <c r="A234" s="7">
        <v>222</v>
      </c>
      <c r="B234" s="10" t="s">
        <v>2758</v>
      </c>
      <c r="C234" s="14" t="s">
        <v>5</v>
      </c>
      <c r="D234" s="231"/>
      <c r="E234" s="299"/>
      <c r="F234" s="215" t="str">
        <f t="shared" si="6"/>
        <v>N/A</v>
      </c>
      <c r="G234" s="6"/>
      <c r="AA234" s="15" t="str">
        <f t="shared" si="7"/>
        <v/>
      </c>
      <c r="AB234" s="15"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5" customFormat="1" x14ac:dyDescent="0.35">
      <c r="A235" s="7">
        <v>223</v>
      </c>
      <c r="B235" s="10" t="s">
        <v>2759</v>
      </c>
      <c r="C235" s="14" t="s">
        <v>5</v>
      </c>
      <c r="D235" s="231"/>
      <c r="E235" s="299"/>
      <c r="F235" s="215" t="str">
        <f t="shared" si="6"/>
        <v>N/A</v>
      </c>
      <c r="G235" s="6"/>
      <c r="AA235" s="15" t="str">
        <f t="shared" si="7"/>
        <v/>
      </c>
      <c r="AB235" s="15"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5" customFormat="1" ht="29" x14ac:dyDescent="0.35">
      <c r="A236" s="7">
        <v>224</v>
      </c>
      <c r="B236" s="10" t="s">
        <v>2760</v>
      </c>
      <c r="C236" s="292" t="s">
        <v>5</v>
      </c>
      <c r="D236" s="231"/>
      <c r="E236" s="299"/>
      <c r="F236" s="215" t="str">
        <f t="shared" si="6"/>
        <v>N/A</v>
      </c>
      <c r="G236" s="6"/>
      <c r="AA236" s="15" t="str">
        <f t="shared" si="7"/>
        <v/>
      </c>
      <c r="AB236" s="15"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5" customFormat="1" ht="29" x14ac:dyDescent="0.35">
      <c r="A237" s="7">
        <v>225</v>
      </c>
      <c r="B237" s="10" t="s">
        <v>2761</v>
      </c>
      <c r="C237" s="292" t="s">
        <v>7</v>
      </c>
      <c r="D237" s="231"/>
      <c r="E237" s="299"/>
      <c r="F237" s="215" t="str">
        <f t="shared" si="6"/>
        <v>N/A</v>
      </c>
      <c r="G237" s="6"/>
      <c r="AA237" s="15" t="str">
        <f t="shared" si="7"/>
        <v/>
      </c>
      <c r="AB237" s="15"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5" customFormat="1" ht="29" x14ac:dyDescent="0.35">
      <c r="A238" s="7">
        <v>226</v>
      </c>
      <c r="B238" s="10" t="s">
        <v>2762</v>
      </c>
      <c r="C238" s="14" t="s">
        <v>5</v>
      </c>
      <c r="D238" s="231"/>
      <c r="E238" s="299"/>
      <c r="F238" s="215" t="str">
        <f t="shared" si="6"/>
        <v>N/A</v>
      </c>
      <c r="G238" s="6"/>
      <c r="AA238" s="15" t="str">
        <f t="shared" si="7"/>
        <v/>
      </c>
      <c r="AB238" s="15"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5" customFormat="1" x14ac:dyDescent="0.35">
      <c r="A239" s="7">
        <v>227</v>
      </c>
      <c r="B239" s="297" t="s">
        <v>2763</v>
      </c>
      <c r="C239" s="14"/>
      <c r="D239" s="231"/>
      <c r="E239" s="299"/>
      <c r="F239" s="215" t="str">
        <f t="shared" si="6"/>
        <v>N/A</v>
      </c>
      <c r="G239" s="6"/>
      <c r="AA239" s="15" t="str">
        <f t="shared" si="7"/>
        <v/>
      </c>
      <c r="AB239" s="15"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5" customFormat="1" ht="43.5" x14ac:dyDescent="0.35">
      <c r="A240" s="7">
        <v>228</v>
      </c>
      <c r="B240" s="10" t="s">
        <v>2764</v>
      </c>
      <c r="C240" s="14" t="s">
        <v>222</v>
      </c>
      <c r="D240" s="231"/>
      <c r="E240" s="299"/>
      <c r="F240" s="215" t="str">
        <f t="shared" si="6"/>
        <v>N/A</v>
      </c>
      <c r="G240" s="6"/>
      <c r="AA240" s="15" t="str">
        <f t="shared" si="7"/>
        <v/>
      </c>
      <c r="AB240" s="15"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5" customFormat="1" x14ac:dyDescent="0.35">
      <c r="A241" s="7">
        <v>229</v>
      </c>
      <c r="B241" s="306" t="s">
        <v>2765</v>
      </c>
      <c r="C241" s="14" t="s">
        <v>5</v>
      </c>
      <c r="D241" s="231"/>
      <c r="E241" s="299"/>
      <c r="F241" s="215" t="str">
        <f t="shared" si="6"/>
        <v>N/A</v>
      </c>
      <c r="G241" s="6"/>
      <c r="AA241" s="15" t="str">
        <f t="shared" si="7"/>
        <v/>
      </c>
      <c r="AB241" s="15"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5" customFormat="1" x14ac:dyDescent="0.35">
      <c r="A242" s="7">
        <v>230</v>
      </c>
      <c r="B242" s="306" t="s">
        <v>2766</v>
      </c>
      <c r="C242" s="14" t="s">
        <v>5</v>
      </c>
      <c r="D242" s="231"/>
      <c r="E242" s="299"/>
      <c r="F242" s="215" t="str">
        <f t="shared" si="6"/>
        <v>N/A</v>
      </c>
      <c r="G242" s="6"/>
      <c r="AA242" s="15" t="str">
        <f t="shared" si="7"/>
        <v/>
      </c>
      <c r="AB242" s="15"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5" customFormat="1" x14ac:dyDescent="0.35">
      <c r="A243" s="7">
        <v>231</v>
      </c>
      <c r="B243" s="306" t="s">
        <v>2767</v>
      </c>
      <c r="C243" s="14" t="s">
        <v>5</v>
      </c>
      <c r="D243" s="231"/>
      <c r="E243" s="299"/>
      <c r="F243" s="215" t="str">
        <f t="shared" si="6"/>
        <v>N/A</v>
      </c>
      <c r="G243" s="6"/>
      <c r="AA243" s="15" t="str">
        <f t="shared" si="7"/>
        <v/>
      </c>
      <c r="AB243" s="15"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5" customFormat="1" x14ac:dyDescent="0.35">
      <c r="A244" s="7">
        <v>232</v>
      </c>
      <c r="B244" s="306" t="s">
        <v>2768</v>
      </c>
      <c r="C244" s="14" t="s">
        <v>5</v>
      </c>
      <c r="D244" s="231"/>
      <c r="E244" s="299"/>
      <c r="F244" s="215" t="str">
        <f t="shared" si="6"/>
        <v>N/A</v>
      </c>
      <c r="G244" s="6"/>
      <c r="AA244" s="15" t="str">
        <f t="shared" si="7"/>
        <v/>
      </c>
      <c r="AB244" s="15"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5" customFormat="1" x14ac:dyDescent="0.35">
      <c r="A245" s="7">
        <v>233</v>
      </c>
      <c r="B245" s="306" t="s">
        <v>2769</v>
      </c>
      <c r="C245" s="14" t="s">
        <v>5</v>
      </c>
      <c r="D245" s="231"/>
      <c r="E245" s="299"/>
      <c r="F245" s="215" t="str">
        <f t="shared" si="6"/>
        <v>N/A</v>
      </c>
      <c r="G245" s="6"/>
      <c r="AA245" s="15" t="str">
        <f t="shared" si="7"/>
        <v/>
      </c>
      <c r="AB245" s="15"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5" customFormat="1" x14ac:dyDescent="0.35">
      <c r="A246" s="7">
        <v>234</v>
      </c>
      <c r="B246" s="306" t="s">
        <v>2770</v>
      </c>
      <c r="C246" s="14" t="s">
        <v>5</v>
      </c>
      <c r="D246" s="231"/>
      <c r="E246" s="299"/>
      <c r="F246" s="215" t="str">
        <f t="shared" si="6"/>
        <v>N/A</v>
      </c>
      <c r="G246" s="6"/>
      <c r="AA246" s="15" t="str">
        <f t="shared" si="7"/>
        <v/>
      </c>
      <c r="AB246" s="15"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5" customFormat="1" x14ac:dyDescent="0.35">
      <c r="A247" s="7">
        <v>235</v>
      </c>
      <c r="B247" s="306" t="s">
        <v>2771</v>
      </c>
      <c r="C247" s="14" t="s">
        <v>5</v>
      </c>
      <c r="D247" s="231"/>
      <c r="E247" s="299"/>
      <c r="F247" s="215" t="str">
        <f t="shared" si="6"/>
        <v>N/A</v>
      </c>
      <c r="G247" s="6"/>
      <c r="AA247" s="15" t="str">
        <f t="shared" si="7"/>
        <v/>
      </c>
      <c r="AB247" s="15"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5" customFormat="1" x14ac:dyDescent="0.35">
      <c r="A248" s="7">
        <v>236</v>
      </c>
      <c r="B248" s="306" t="s">
        <v>2772</v>
      </c>
      <c r="C248" s="14" t="s">
        <v>5</v>
      </c>
      <c r="D248" s="231"/>
      <c r="E248" s="299"/>
      <c r="F248" s="215" t="str">
        <f t="shared" si="6"/>
        <v>N/A</v>
      </c>
      <c r="G248" s="6"/>
      <c r="AA248" s="15" t="str">
        <f t="shared" si="7"/>
        <v/>
      </c>
      <c r="AB248" s="15"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5" customFormat="1" x14ac:dyDescent="0.35">
      <c r="A249" s="7">
        <v>237</v>
      </c>
      <c r="B249" s="306" t="s">
        <v>2773</v>
      </c>
      <c r="C249" s="14" t="s">
        <v>5</v>
      </c>
      <c r="D249" s="231"/>
      <c r="E249" s="299"/>
      <c r="F249" s="215" t="str">
        <f t="shared" si="6"/>
        <v>N/A</v>
      </c>
      <c r="G249" s="6"/>
      <c r="AA249" s="15" t="str">
        <f t="shared" si="7"/>
        <v/>
      </c>
      <c r="AB249" s="15"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5" customFormat="1" x14ac:dyDescent="0.35">
      <c r="A250" s="7">
        <v>238</v>
      </c>
      <c r="B250" s="306" t="s">
        <v>2774</v>
      </c>
      <c r="C250" s="14" t="s">
        <v>5</v>
      </c>
      <c r="D250" s="231"/>
      <c r="E250" s="299"/>
      <c r="F250" s="215" t="str">
        <f t="shared" si="6"/>
        <v>N/A</v>
      </c>
      <c r="G250" s="6"/>
      <c r="AA250" s="15" t="str">
        <f t="shared" si="7"/>
        <v/>
      </c>
      <c r="AB250" s="15"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5" customFormat="1" x14ac:dyDescent="0.35">
      <c r="A251" s="7">
        <v>239</v>
      </c>
      <c r="B251" s="306" t="s">
        <v>2775</v>
      </c>
      <c r="C251" s="14" t="s">
        <v>5</v>
      </c>
      <c r="D251" s="231"/>
      <c r="E251" s="299"/>
      <c r="F251" s="215" t="str">
        <f t="shared" si="6"/>
        <v>N/A</v>
      </c>
      <c r="G251" s="6"/>
      <c r="AA251" s="15" t="str">
        <f t="shared" si="7"/>
        <v/>
      </c>
      <c r="AB251" s="15"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5" customFormat="1" x14ac:dyDescent="0.35">
      <c r="A252" s="7">
        <v>240</v>
      </c>
      <c r="B252" s="306" t="s">
        <v>2776</v>
      </c>
      <c r="C252" s="14" t="s">
        <v>5</v>
      </c>
      <c r="D252" s="231"/>
      <c r="E252" s="299"/>
      <c r="F252" s="215" t="str">
        <f t="shared" si="6"/>
        <v>N/A</v>
      </c>
      <c r="G252" s="6"/>
      <c r="AA252" s="15" t="str">
        <f t="shared" si="7"/>
        <v/>
      </c>
      <c r="AB252" s="15"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5" customFormat="1" x14ac:dyDescent="0.35">
      <c r="A253" s="7">
        <v>241</v>
      </c>
      <c r="B253" s="10" t="s">
        <v>2777</v>
      </c>
      <c r="C253" s="14" t="s">
        <v>5</v>
      </c>
      <c r="D253" s="231"/>
      <c r="E253" s="299"/>
      <c r="F253" s="215" t="str">
        <f t="shared" si="6"/>
        <v>N/A</v>
      </c>
      <c r="G253" s="6"/>
      <c r="AA253" s="15" t="str">
        <f t="shared" si="7"/>
        <v/>
      </c>
      <c r="AB253" s="15"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5" customFormat="1" x14ac:dyDescent="0.35">
      <c r="A254" s="7">
        <v>242</v>
      </c>
      <c r="B254" s="10" t="s">
        <v>2778</v>
      </c>
      <c r="C254" s="14" t="s">
        <v>5</v>
      </c>
      <c r="D254" s="231"/>
      <c r="E254" s="299"/>
      <c r="F254" s="215" t="str">
        <f t="shared" si="6"/>
        <v>N/A</v>
      </c>
      <c r="G254" s="6"/>
      <c r="AA254" s="15" t="str">
        <f t="shared" si="7"/>
        <v/>
      </c>
      <c r="AB254" s="15"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5" customFormat="1" ht="29" x14ac:dyDescent="0.35">
      <c r="A255" s="7">
        <v>243</v>
      </c>
      <c r="B255" s="10" t="s">
        <v>2779</v>
      </c>
      <c r="C255" s="14" t="s">
        <v>5</v>
      </c>
      <c r="D255" s="231"/>
      <c r="E255" s="299"/>
      <c r="F255" s="215" t="str">
        <f t="shared" si="6"/>
        <v>N/A</v>
      </c>
      <c r="G255" s="6"/>
      <c r="AA255" s="15" t="str">
        <f t="shared" si="7"/>
        <v/>
      </c>
      <c r="AB255" s="15"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5" customFormat="1" ht="29" x14ac:dyDescent="0.35">
      <c r="A256" s="7">
        <v>244</v>
      </c>
      <c r="B256" s="10" t="s">
        <v>2780</v>
      </c>
      <c r="C256" s="14" t="s">
        <v>5</v>
      </c>
      <c r="D256" s="231"/>
      <c r="E256" s="299"/>
      <c r="F256" s="215" t="str">
        <f t="shared" si="6"/>
        <v>N/A</v>
      </c>
      <c r="G256" s="6"/>
      <c r="AA256" s="15" t="str">
        <f t="shared" si="7"/>
        <v/>
      </c>
      <c r="AB256" s="15"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5" customFormat="1" x14ac:dyDescent="0.35">
      <c r="A257" s="7">
        <v>245</v>
      </c>
      <c r="B257" s="10" t="s">
        <v>2781</v>
      </c>
      <c r="C257" s="14" t="s">
        <v>5</v>
      </c>
      <c r="D257" s="231"/>
      <c r="E257" s="299"/>
      <c r="F257" s="215" t="str">
        <f t="shared" si="6"/>
        <v>N/A</v>
      </c>
      <c r="G257" s="6"/>
      <c r="AA257" s="15" t="str">
        <f t="shared" si="7"/>
        <v/>
      </c>
      <c r="AB257" s="15"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5" customFormat="1" x14ac:dyDescent="0.35">
      <c r="A258" s="7">
        <v>246</v>
      </c>
      <c r="B258" s="10" t="s">
        <v>2782</v>
      </c>
      <c r="C258" s="14" t="s">
        <v>5</v>
      </c>
      <c r="D258" s="231"/>
      <c r="E258" s="299"/>
      <c r="F258" s="215" t="str">
        <f t="shared" si="6"/>
        <v>N/A</v>
      </c>
      <c r="G258" s="6"/>
      <c r="AA258" s="15" t="str">
        <f t="shared" si="7"/>
        <v/>
      </c>
      <c r="AB258" s="15"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5" customFormat="1" x14ac:dyDescent="0.35">
      <c r="A259" s="7">
        <v>247</v>
      </c>
      <c r="B259" s="10" t="s">
        <v>2783</v>
      </c>
      <c r="C259" s="14" t="s">
        <v>5</v>
      </c>
      <c r="D259" s="231"/>
      <c r="E259" s="299"/>
      <c r="F259" s="215" t="str">
        <f t="shared" si="6"/>
        <v>N/A</v>
      </c>
      <c r="G259" s="6"/>
      <c r="AA259" s="15" t="str">
        <f t="shared" si="7"/>
        <v/>
      </c>
      <c r="AB259" s="15"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5" customFormat="1" x14ac:dyDescent="0.35">
      <c r="A260" s="7">
        <v>248</v>
      </c>
      <c r="B260" s="10" t="s">
        <v>2784</v>
      </c>
      <c r="C260" s="14" t="s">
        <v>222</v>
      </c>
      <c r="D260" s="231"/>
      <c r="E260" s="299"/>
      <c r="F260" s="215" t="str">
        <f t="shared" si="6"/>
        <v>N/A</v>
      </c>
      <c r="G260" s="6"/>
      <c r="AA260" s="15" t="str">
        <f t="shared" si="7"/>
        <v/>
      </c>
      <c r="AB260" s="15"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5" customFormat="1" x14ac:dyDescent="0.35">
      <c r="A261" s="7">
        <v>249</v>
      </c>
      <c r="B261" s="306" t="s">
        <v>364</v>
      </c>
      <c r="C261" s="14" t="s">
        <v>5</v>
      </c>
      <c r="D261" s="231"/>
      <c r="E261" s="299"/>
      <c r="F261" s="215" t="str">
        <f t="shared" si="6"/>
        <v>N/A</v>
      </c>
      <c r="G261" s="6"/>
      <c r="AA261" s="15" t="str">
        <f t="shared" si="7"/>
        <v/>
      </c>
      <c r="AB261" s="15"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5" customFormat="1" x14ac:dyDescent="0.35">
      <c r="A262" s="7">
        <v>250</v>
      </c>
      <c r="B262" s="306" t="s">
        <v>1055</v>
      </c>
      <c r="C262" s="14" t="s">
        <v>5</v>
      </c>
      <c r="D262" s="231"/>
      <c r="E262" s="299"/>
      <c r="F262" s="215" t="str">
        <f t="shared" si="6"/>
        <v>N/A</v>
      </c>
      <c r="G262" s="6"/>
      <c r="AA262" s="15" t="str">
        <f t="shared" si="7"/>
        <v/>
      </c>
      <c r="AB262" s="15"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5" customFormat="1" x14ac:dyDescent="0.35">
      <c r="A263" s="7">
        <v>251</v>
      </c>
      <c r="B263" s="306" t="s">
        <v>260</v>
      </c>
      <c r="C263" s="14" t="s">
        <v>5</v>
      </c>
      <c r="D263" s="231"/>
      <c r="E263" s="299"/>
      <c r="F263" s="215" t="str">
        <f t="shared" si="6"/>
        <v>N/A</v>
      </c>
      <c r="G263" s="6"/>
      <c r="AA263" s="15" t="str">
        <f t="shared" si="7"/>
        <v/>
      </c>
      <c r="AB263" s="15"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5" customFormat="1" x14ac:dyDescent="0.35">
      <c r="A264" s="7">
        <v>252</v>
      </c>
      <c r="B264" s="306" t="s">
        <v>2555</v>
      </c>
      <c r="C264" s="14" t="s">
        <v>5</v>
      </c>
      <c r="D264" s="231"/>
      <c r="E264" s="299"/>
      <c r="F264" s="215" t="str">
        <f t="shared" si="6"/>
        <v>N/A</v>
      </c>
      <c r="G264" s="6"/>
      <c r="AA264" s="15" t="str">
        <f t="shared" si="7"/>
        <v/>
      </c>
      <c r="AB264" s="15"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5" customFormat="1" x14ac:dyDescent="0.35">
      <c r="A265" s="7">
        <v>253</v>
      </c>
      <c r="B265" s="306" t="s">
        <v>2785</v>
      </c>
      <c r="C265" s="14" t="s">
        <v>5</v>
      </c>
      <c r="D265" s="231"/>
      <c r="E265" s="299"/>
      <c r="F265" s="215" t="str">
        <f t="shared" si="6"/>
        <v>N/A</v>
      </c>
      <c r="G265" s="6"/>
      <c r="AA265" s="15" t="str">
        <f t="shared" si="7"/>
        <v/>
      </c>
      <c r="AB265" s="15"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5" customFormat="1" x14ac:dyDescent="0.35">
      <c r="A266" s="7">
        <v>254</v>
      </c>
      <c r="B266" s="306" t="s">
        <v>2786</v>
      </c>
      <c r="C266" s="14" t="s">
        <v>5</v>
      </c>
      <c r="D266" s="231"/>
      <c r="E266" s="299"/>
      <c r="F266" s="215" t="str">
        <f t="shared" si="6"/>
        <v>N/A</v>
      </c>
      <c r="G266" s="6"/>
      <c r="AA266" s="15" t="str">
        <f t="shared" si="7"/>
        <v/>
      </c>
      <c r="AB266" s="15"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5" customFormat="1" x14ac:dyDescent="0.35">
      <c r="A267" s="7">
        <v>255</v>
      </c>
      <c r="B267" s="306" t="s">
        <v>2787</v>
      </c>
      <c r="C267" s="14" t="s">
        <v>5</v>
      </c>
      <c r="D267" s="231"/>
      <c r="E267" s="299"/>
      <c r="F267" s="215" t="str">
        <f t="shared" si="6"/>
        <v>N/A</v>
      </c>
      <c r="G267" s="6"/>
      <c r="AA267" s="15" t="str">
        <f t="shared" si="7"/>
        <v/>
      </c>
      <c r="AB267" s="15"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5" customFormat="1" x14ac:dyDescent="0.35">
      <c r="A268" s="7">
        <v>256</v>
      </c>
      <c r="B268" s="306" t="s">
        <v>2788</v>
      </c>
      <c r="C268" s="14" t="s">
        <v>5</v>
      </c>
      <c r="D268" s="231"/>
      <c r="E268" s="299"/>
      <c r="F268" s="215" t="str">
        <f t="shared" si="6"/>
        <v>N/A</v>
      </c>
      <c r="G268" s="6"/>
      <c r="AA268" s="15" t="str">
        <f t="shared" si="7"/>
        <v/>
      </c>
      <c r="AB268" s="15"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5" customFormat="1" x14ac:dyDescent="0.35">
      <c r="A269" s="7">
        <v>257</v>
      </c>
      <c r="B269" s="306" t="s">
        <v>2789</v>
      </c>
      <c r="C269" s="14" t="s">
        <v>5</v>
      </c>
      <c r="D269" s="231"/>
      <c r="E269" s="299"/>
      <c r="F269" s="215" t="str">
        <f t="shared" si="6"/>
        <v>N/A</v>
      </c>
      <c r="G269" s="6"/>
      <c r="AA269" s="15" t="str">
        <f t="shared" si="7"/>
        <v/>
      </c>
      <c r="AB269" s="15"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5" customFormat="1" ht="29" x14ac:dyDescent="0.35">
      <c r="A270" s="7">
        <v>258</v>
      </c>
      <c r="B270" s="306" t="s">
        <v>2790</v>
      </c>
      <c r="C270" s="14" t="s">
        <v>6</v>
      </c>
      <c r="D270" s="231"/>
      <c r="E270" s="299"/>
      <c r="F270" s="215" t="str">
        <f t="shared" ref="F270:F278" si="8">IF($D$10=$A$9,"N/A",$D$10)</f>
        <v>N/A</v>
      </c>
      <c r="G270" s="6"/>
      <c r="AA270" s="15" t="str">
        <f t="shared" ref="AA270:AA278" si="9">TRIM($D270)</f>
        <v/>
      </c>
      <c r="AB270" s="15"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5" customFormat="1" ht="29" x14ac:dyDescent="0.35">
      <c r="A271" s="7">
        <v>259</v>
      </c>
      <c r="B271" s="306" t="s">
        <v>2791</v>
      </c>
      <c r="C271" s="14" t="s">
        <v>5</v>
      </c>
      <c r="D271" s="231"/>
      <c r="E271" s="299"/>
      <c r="F271" s="215" t="str">
        <f t="shared" si="8"/>
        <v>N/A</v>
      </c>
      <c r="G271" s="6"/>
      <c r="AA271" s="15" t="str">
        <f t="shared" si="9"/>
        <v/>
      </c>
      <c r="AB271" s="15"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5" customFormat="1" x14ac:dyDescent="0.35">
      <c r="A272" s="7">
        <v>260</v>
      </c>
      <c r="B272" s="306" t="s">
        <v>2792</v>
      </c>
      <c r="C272" s="14" t="s">
        <v>5</v>
      </c>
      <c r="D272" s="231"/>
      <c r="E272" s="299"/>
      <c r="F272" s="215" t="str">
        <f t="shared" si="8"/>
        <v>N/A</v>
      </c>
      <c r="G272" s="6"/>
      <c r="AA272" s="15" t="str">
        <f t="shared" si="9"/>
        <v/>
      </c>
      <c r="AB272" s="15"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5" customFormat="1" x14ac:dyDescent="0.35">
      <c r="A273" s="7">
        <v>261</v>
      </c>
      <c r="B273" s="10" t="s">
        <v>2793</v>
      </c>
      <c r="C273" s="14" t="s">
        <v>5</v>
      </c>
      <c r="D273" s="231"/>
      <c r="E273" s="299"/>
      <c r="F273" s="215" t="str">
        <f t="shared" si="8"/>
        <v>N/A</v>
      </c>
      <c r="G273" s="6"/>
      <c r="AA273" s="15" t="str">
        <f t="shared" si="9"/>
        <v/>
      </c>
      <c r="AB273" s="15"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5" customFormat="1" x14ac:dyDescent="0.35">
      <c r="A274" s="7">
        <v>262</v>
      </c>
      <c r="B274" s="10" t="s">
        <v>2794</v>
      </c>
      <c r="C274" s="14" t="s">
        <v>5</v>
      </c>
      <c r="D274" s="231"/>
      <c r="E274" s="299"/>
      <c r="F274" s="215" t="str">
        <f t="shared" si="8"/>
        <v>N/A</v>
      </c>
      <c r="G274" s="6"/>
      <c r="AA274" s="15" t="str">
        <f t="shared" si="9"/>
        <v/>
      </c>
      <c r="AB274" s="15"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5" customFormat="1" ht="43.5" x14ac:dyDescent="0.35">
      <c r="A275" s="7">
        <v>263</v>
      </c>
      <c r="B275" s="10" t="s">
        <v>2795</v>
      </c>
      <c r="C275" s="14" t="s">
        <v>5</v>
      </c>
      <c r="D275" s="231"/>
      <c r="E275" s="299"/>
      <c r="F275" s="215" t="str">
        <f t="shared" si="8"/>
        <v>N/A</v>
      </c>
      <c r="G275" s="6"/>
      <c r="AA275" s="15" t="str">
        <f t="shared" si="9"/>
        <v/>
      </c>
      <c r="AB275" s="15"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5" customFormat="1" x14ac:dyDescent="0.35">
      <c r="A276" s="7">
        <v>264</v>
      </c>
      <c r="B276" s="10" t="s">
        <v>2796</v>
      </c>
      <c r="C276" s="14" t="s">
        <v>5</v>
      </c>
      <c r="D276" s="231"/>
      <c r="E276" s="299"/>
      <c r="F276" s="215" t="str">
        <f t="shared" si="8"/>
        <v>N/A</v>
      </c>
      <c r="G276" s="6"/>
      <c r="AA276" s="15" t="str">
        <f t="shared" si="9"/>
        <v/>
      </c>
      <c r="AB276" s="15"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5" customFormat="1" ht="29" x14ac:dyDescent="0.35">
      <c r="A277" s="7">
        <v>265</v>
      </c>
      <c r="B277" s="10" t="s">
        <v>2797</v>
      </c>
      <c r="C277" s="14" t="s">
        <v>5</v>
      </c>
      <c r="D277" s="231"/>
      <c r="E277" s="299"/>
      <c r="F277" s="215" t="str">
        <f t="shared" si="8"/>
        <v>N/A</v>
      </c>
      <c r="G277" s="6"/>
      <c r="AA277" s="15" t="str">
        <f t="shared" si="9"/>
        <v/>
      </c>
      <c r="AB277" s="15"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5" customFormat="1" ht="29" x14ac:dyDescent="0.35">
      <c r="A278" s="7">
        <v>266</v>
      </c>
      <c r="B278" s="10" t="s">
        <v>2798</v>
      </c>
      <c r="C278" s="14" t="s">
        <v>5</v>
      </c>
      <c r="D278" s="231"/>
      <c r="E278" s="299"/>
      <c r="F278" s="215" t="str">
        <f t="shared" si="8"/>
        <v>N/A</v>
      </c>
      <c r="G278" s="6"/>
      <c r="AA278" s="15" t="str">
        <f t="shared" si="9"/>
        <v/>
      </c>
      <c r="AB278" s="15"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278 C13:E278 G13:G278">
    <cfRule type="expression" dxfId="81" priority="5">
      <formula>$C13=""</formula>
    </cfRule>
  </conditionalFormatting>
  <conditionalFormatting sqref="B13:B278">
    <cfRule type="expression" dxfId="80" priority="4">
      <formula>$C13=""</formula>
    </cfRule>
  </conditionalFormatting>
  <conditionalFormatting sqref="F13:F278">
    <cfRule type="expression" dxfId="79" priority="3">
      <formula>$C13=""</formula>
    </cfRule>
  </conditionalFormatting>
  <conditionalFormatting sqref="A1:G1">
    <cfRule type="cellIs" dxfId="78"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278">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&amp;"Calibri,Italic"&amp;11Purchasing</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FormatSpecs">
                <anchor moveWithCells="1" sizeWithCells="1">
                  <from>
                    <xdr:col>28</xdr:col>
                    <xdr:colOff>203200</xdr:colOff>
                    <xdr:row>12</xdr:row>
                    <xdr:rowOff>114300</xdr:rowOff>
                  </from>
                  <to>
                    <xdr:col>28</xdr:col>
                    <xdr:colOff>469900</xdr:colOff>
                    <xdr:row>17</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D13:D278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AI300"/>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SUBTOTAL(3,A13:A300)</f>
        <v>288</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Panel'!F60&amp;" - "&amp;'Control Panel'!E60</f>
        <v>4.15 - Time and Attendance</v>
      </c>
      <c r="B10" s="481"/>
      <c r="C10" s="481"/>
      <c r="D10" s="482" t="str">
        <f>A9</f>
        <v>Replace this text with the primary product name(s) which satisfy requirements.</v>
      </c>
      <c r="E10" s="482"/>
      <c r="F10" s="482"/>
      <c r="G10" s="482"/>
    </row>
    <row r="11" spans="1:35" x14ac:dyDescent="0.35">
      <c r="A11" s="480" t="s">
        <v>3082</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5" t="s">
        <v>727</v>
      </c>
      <c r="C13" s="353"/>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347" t="s">
        <v>2799</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ht="29" x14ac:dyDescent="0.35">
      <c r="A15" s="7">
        <v>3</v>
      </c>
      <c r="B15" s="347" t="s">
        <v>2800</v>
      </c>
      <c r="C15" s="14" t="s">
        <v>6</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ht="29" x14ac:dyDescent="0.35">
      <c r="A16" s="7">
        <v>4</v>
      </c>
      <c r="B16" s="337" t="s">
        <v>2801</v>
      </c>
      <c r="C16" s="292" t="s">
        <v>222</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357" t="s">
        <v>2802</v>
      </c>
      <c r="C17" s="14" t="s">
        <v>6</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357" t="s">
        <v>2803</v>
      </c>
      <c r="C18" s="14" t="s">
        <v>6</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357" t="s">
        <v>2804</v>
      </c>
      <c r="C19" s="14" t="s">
        <v>6</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357" t="s">
        <v>2805</v>
      </c>
      <c r="C20" s="14" t="s">
        <v>6</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357" t="s">
        <v>2806</v>
      </c>
      <c r="C21" s="14" t="s">
        <v>6</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357" t="s">
        <v>2807</v>
      </c>
      <c r="C22" s="14" t="s">
        <v>6</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29" x14ac:dyDescent="0.35">
      <c r="A23" s="7">
        <v>11</v>
      </c>
      <c r="B23" s="10" t="s">
        <v>2808</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43.5" x14ac:dyDescent="0.35">
      <c r="A24" s="7">
        <v>12</v>
      </c>
      <c r="B24" s="10" t="s">
        <v>2809</v>
      </c>
      <c r="C24" s="14" t="s">
        <v>7</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ht="29" x14ac:dyDescent="0.35">
      <c r="A25" s="7">
        <v>13</v>
      </c>
      <c r="B25" s="10" t="s">
        <v>2810</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10" t="s">
        <v>2811</v>
      </c>
      <c r="C26" s="14" t="s">
        <v>7</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337" t="s">
        <v>2812</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337" t="s">
        <v>2813</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337" t="s">
        <v>2814</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337" t="s">
        <v>2815</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215" t="s">
        <v>2816</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ht="29" x14ac:dyDescent="0.35">
      <c r="A32" s="7">
        <v>20</v>
      </c>
      <c r="B32" s="215" t="s">
        <v>2817</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215" t="s">
        <v>2818</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215" t="s">
        <v>2819</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ht="29" x14ac:dyDescent="0.35">
      <c r="A35" s="7">
        <v>23</v>
      </c>
      <c r="B35" s="215" t="s">
        <v>2820</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29" x14ac:dyDescent="0.35">
      <c r="A36" s="7">
        <v>24</v>
      </c>
      <c r="B36" s="10" t="s">
        <v>2821</v>
      </c>
      <c r="C36" s="14" t="s">
        <v>7</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215" t="s">
        <v>2822</v>
      </c>
      <c r="C37" s="14" t="s">
        <v>7</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215" t="s">
        <v>2823</v>
      </c>
      <c r="C38" s="14" t="s">
        <v>7</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ht="29" x14ac:dyDescent="0.35">
      <c r="A39" s="7">
        <v>27</v>
      </c>
      <c r="B39" s="215" t="s">
        <v>2824</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ht="43.5" x14ac:dyDescent="0.35">
      <c r="A40" s="7">
        <v>28</v>
      </c>
      <c r="B40" s="215" t="s">
        <v>2825</v>
      </c>
      <c r="C40" s="14" t="s">
        <v>7</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305" t="s">
        <v>2826</v>
      </c>
      <c r="C41" s="313"/>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ht="43.5" x14ac:dyDescent="0.35">
      <c r="A42" s="7">
        <v>30</v>
      </c>
      <c r="B42" s="347" t="s">
        <v>2827</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43.5" x14ac:dyDescent="0.35">
      <c r="A43" s="7">
        <v>31</v>
      </c>
      <c r="B43" s="347" t="s">
        <v>2828</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43.5" x14ac:dyDescent="0.35">
      <c r="A44" s="7">
        <v>32</v>
      </c>
      <c r="B44" s="347" t="s">
        <v>2829</v>
      </c>
      <c r="C44" s="14"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ht="29" x14ac:dyDescent="0.35">
      <c r="A45" s="7">
        <v>33</v>
      </c>
      <c r="B45" s="337" t="s">
        <v>2830</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ht="29" x14ac:dyDescent="0.35">
      <c r="A46" s="7">
        <v>34</v>
      </c>
      <c r="B46" s="337" t="s">
        <v>2831</v>
      </c>
      <c r="C46" s="14"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29" x14ac:dyDescent="0.35">
      <c r="A47" s="7">
        <v>35</v>
      </c>
      <c r="B47" s="337" t="s">
        <v>2832</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337" t="s">
        <v>2833</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29" x14ac:dyDescent="0.35">
      <c r="A49" s="7">
        <v>37</v>
      </c>
      <c r="B49" s="337" t="s">
        <v>2834</v>
      </c>
      <c r="C49" s="14"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ht="43.5" x14ac:dyDescent="0.35">
      <c r="A50" s="7">
        <v>38</v>
      </c>
      <c r="B50" s="337" t="s">
        <v>2835</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ht="29" x14ac:dyDescent="0.35">
      <c r="A51" s="7">
        <v>39</v>
      </c>
      <c r="B51" s="337" t="s">
        <v>2836</v>
      </c>
      <c r="C51" s="14"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ht="29" x14ac:dyDescent="0.35">
      <c r="A52" s="7">
        <v>40</v>
      </c>
      <c r="B52" s="337" t="s">
        <v>2837</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ht="29" x14ac:dyDescent="0.35">
      <c r="A53" s="7">
        <v>41</v>
      </c>
      <c r="B53" s="337" t="s">
        <v>2838</v>
      </c>
      <c r="C53" s="14" t="s">
        <v>5</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ht="29" x14ac:dyDescent="0.35">
      <c r="A54" s="7">
        <v>42</v>
      </c>
      <c r="B54" s="337" t="s">
        <v>2839</v>
      </c>
      <c r="C54" s="14"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ht="29" x14ac:dyDescent="0.35">
      <c r="A55" s="7">
        <v>43</v>
      </c>
      <c r="B55" s="337" t="s">
        <v>2840</v>
      </c>
      <c r="C55" s="14"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29" x14ac:dyDescent="0.35">
      <c r="A56" s="7">
        <v>44</v>
      </c>
      <c r="B56" s="337" t="s">
        <v>2841</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ht="43.5" x14ac:dyDescent="0.35">
      <c r="A57" s="7">
        <v>45</v>
      </c>
      <c r="B57" s="337" t="s">
        <v>2842</v>
      </c>
      <c r="C57" s="14"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43.5" x14ac:dyDescent="0.35">
      <c r="A58" s="7">
        <v>46</v>
      </c>
      <c r="B58" s="337" t="s">
        <v>2843</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29" x14ac:dyDescent="0.35">
      <c r="A59" s="7">
        <v>47</v>
      </c>
      <c r="B59" s="337" t="s">
        <v>2844</v>
      </c>
      <c r="C59" s="14" t="s">
        <v>5</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29" x14ac:dyDescent="0.35">
      <c r="A60" s="7">
        <v>48</v>
      </c>
      <c r="B60" s="337" t="s">
        <v>2845</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337" t="s">
        <v>2846</v>
      </c>
      <c r="C61" s="14"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215" t="s">
        <v>2847</v>
      </c>
      <c r="C62" s="14" t="s">
        <v>6</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ht="29" x14ac:dyDescent="0.35">
      <c r="A63" s="7">
        <v>51</v>
      </c>
      <c r="B63" s="215" t="s">
        <v>2848</v>
      </c>
      <c r="C63" s="14" t="s">
        <v>6</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29" x14ac:dyDescent="0.35">
      <c r="A64" s="7">
        <v>52</v>
      </c>
      <c r="B64" s="215" t="s">
        <v>2849</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ht="29" x14ac:dyDescent="0.35">
      <c r="A65" s="7">
        <v>53</v>
      </c>
      <c r="B65" s="215" t="s">
        <v>2850</v>
      </c>
      <c r="C65" s="14"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215" t="s">
        <v>2851</v>
      </c>
      <c r="C66" s="14" t="s">
        <v>7</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ht="29" x14ac:dyDescent="0.35">
      <c r="A67" s="7">
        <v>55</v>
      </c>
      <c r="B67" s="10" t="s">
        <v>2852</v>
      </c>
      <c r="C67" s="14" t="s">
        <v>7</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29" x14ac:dyDescent="0.35">
      <c r="A68" s="7">
        <v>56</v>
      </c>
      <c r="B68" s="10" t="s">
        <v>2853</v>
      </c>
      <c r="C68" s="14" t="s">
        <v>7</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ht="29" x14ac:dyDescent="0.35">
      <c r="A69" s="7">
        <v>57</v>
      </c>
      <c r="B69" s="10" t="s">
        <v>2854</v>
      </c>
      <c r="C69" s="14" t="s">
        <v>7</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ht="43.5" x14ac:dyDescent="0.35">
      <c r="A70" s="7">
        <v>58</v>
      </c>
      <c r="B70" s="215" t="s">
        <v>2855</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ht="43.5" x14ac:dyDescent="0.35">
      <c r="A71" s="7">
        <v>59</v>
      </c>
      <c r="B71" s="215" t="s">
        <v>2856</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215" t="s">
        <v>2857</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215" t="s">
        <v>2858</v>
      </c>
      <c r="C73" s="14" t="s">
        <v>6</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215" t="s">
        <v>2859</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ht="29" x14ac:dyDescent="0.35">
      <c r="A75" s="7">
        <v>63</v>
      </c>
      <c r="B75" s="215" t="s">
        <v>2860</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305" t="s">
        <v>2861</v>
      </c>
      <c r="C76" s="313"/>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ht="29" x14ac:dyDescent="0.35">
      <c r="A77" s="7">
        <v>65</v>
      </c>
      <c r="B77" s="215" t="s">
        <v>2862</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29" x14ac:dyDescent="0.35">
      <c r="A78" s="7">
        <v>66</v>
      </c>
      <c r="B78" s="215" t="s">
        <v>2863</v>
      </c>
      <c r="C78" s="292" t="s">
        <v>222</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29" x14ac:dyDescent="0.35">
      <c r="A79" s="7">
        <v>67</v>
      </c>
      <c r="B79" s="306" t="s">
        <v>2864</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306" t="s">
        <v>2865</v>
      </c>
      <c r="C80" s="14" t="s">
        <v>5</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306" t="s">
        <v>2866</v>
      </c>
      <c r="C81" s="14" t="s">
        <v>5</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306" t="s">
        <v>2867</v>
      </c>
      <c r="C82" s="14"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306" t="s">
        <v>2868</v>
      </c>
      <c r="C83" s="14"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215" t="s">
        <v>2869</v>
      </c>
      <c r="C84" s="14" t="s">
        <v>6</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ht="29" x14ac:dyDescent="0.35">
      <c r="A85" s="7">
        <v>73</v>
      </c>
      <c r="B85" s="215" t="s">
        <v>2870</v>
      </c>
      <c r="C85" s="292" t="s">
        <v>222</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306" t="s">
        <v>2871</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ht="29" x14ac:dyDescent="0.35">
      <c r="A87" s="7">
        <v>75</v>
      </c>
      <c r="B87" s="306" t="s">
        <v>2872</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305" t="s">
        <v>2873</v>
      </c>
      <c r="C88" s="313"/>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ht="29" x14ac:dyDescent="0.35">
      <c r="A89" s="7">
        <v>77</v>
      </c>
      <c r="B89" s="215" t="s">
        <v>2874</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ht="43.5" x14ac:dyDescent="0.35">
      <c r="A90" s="7">
        <v>78</v>
      </c>
      <c r="B90" s="215" t="s">
        <v>2875</v>
      </c>
      <c r="C90" s="14" t="s">
        <v>5</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215" t="s">
        <v>2876</v>
      </c>
      <c r="C91" s="292" t="s">
        <v>222</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306" t="s">
        <v>2877</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x14ac:dyDescent="0.35">
      <c r="A93" s="7">
        <v>81</v>
      </c>
      <c r="B93" s="306" t="s">
        <v>2878</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306" t="s">
        <v>2879</v>
      </c>
      <c r="C94" s="14" t="s">
        <v>6</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306" t="s">
        <v>2880</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215" t="s">
        <v>2881</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ht="29" x14ac:dyDescent="0.35">
      <c r="A97" s="7">
        <v>85</v>
      </c>
      <c r="B97" s="215" t="s">
        <v>2882</v>
      </c>
      <c r="C97" s="14" t="s">
        <v>5</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ht="29" x14ac:dyDescent="0.35">
      <c r="A98" s="7">
        <v>86</v>
      </c>
      <c r="B98" s="215" t="s">
        <v>2883</v>
      </c>
      <c r="C98" s="14" t="s">
        <v>5</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ht="29" x14ac:dyDescent="0.35">
      <c r="A99" s="7">
        <v>87</v>
      </c>
      <c r="B99" s="215" t="s">
        <v>2884</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215" t="s">
        <v>2885</v>
      </c>
      <c r="C100" s="292" t="s">
        <v>222</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306" t="s">
        <v>2886</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306" t="s">
        <v>2887</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306" t="s">
        <v>2888</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306" t="s">
        <v>2889</v>
      </c>
      <c r="C104" s="14"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306" t="s">
        <v>2890</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306" t="s">
        <v>2891</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305" t="s">
        <v>2892</v>
      </c>
      <c r="C107" s="313"/>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29" x14ac:dyDescent="0.35">
      <c r="A108" s="7">
        <v>96</v>
      </c>
      <c r="B108" s="215" t="s">
        <v>2893</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215" t="s">
        <v>2894</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ht="29" x14ac:dyDescent="0.35">
      <c r="A110" s="7">
        <v>98</v>
      </c>
      <c r="B110" s="215" t="s">
        <v>2895</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ht="29" x14ac:dyDescent="0.35">
      <c r="A111" s="7">
        <v>99</v>
      </c>
      <c r="B111" s="215" t="s">
        <v>2896</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ht="29" x14ac:dyDescent="0.35">
      <c r="A112" s="7">
        <v>100</v>
      </c>
      <c r="B112" s="215" t="s">
        <v>2897</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43.5" x14ac:dyDescent="0.35">
      <c r="A113" s="7">
        <v>101</v>
      </c>
      <c r="B113" s="215" t="s">
        <v>2898</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ht="58" x14ac:dyDescent="0.35">
      <c r="A114" s="7">
        <v>102</v>
      </c>
      <c r="B114" s="215" t="s">
        <v>2899</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ht="58" x14ac:dyDescent="0.35">
      <c r="A115" s="7">
        <v>103</v>
      </c>
      <c r="B115" s="215" t="s">
        <v>2900</v>
      </c>
      <c r="C115" s="14"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ht="29" x14ac:dyDescent="0.35">
      <c r="A116" s="7">
        <v>104</v>
      </c>
      <c r="B116" s="215" t="s">
        <v>2901</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43.5" x14ac:dyDescent="0.35">
      <c r="A117" s="7">
        <v>105</v>
      </c>
      <c r="B117" s="215" t="s">
        <v>2902</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ht="29" x14ac:dyDescent="0.35">
      <c r="A118" s="7">
        <v>106</v>
      </c>
      <c r="B118" s="215" t="s">
        <v>2903</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ht="29" x14ac:dyDescent="0.35">
      <c r="A119" s="7">
        <v>107</v>
      </c>
      <c r="B119" s="215" t="s">
        <v>2904</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ht="29" x14ac:dyDescent="0.35">
      <c r="A120" s="7">
        <v>108</v>
      </c>
      <c r="B120" s="215" t="s">
        <v>2905</v>
      </c>
      <c r="C120" s="14" t="s">
        <v>5</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29" x14ac:dyDescent="0.35">
      <c r="A121" s="7">
        <v>109</v>
      </c>
      <c r="B121" s="215" t="s">
        <v>2906</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ht="29" x14ac:dyDescent="0.35">
      <c r="A122" s="7">
        <v>110</v>
      </c>
      <c r="B122" s="215" t="s">
        <v>2907</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ht="29" x14ac:dyDescent="0.35">
      <c r="A123" s="7">
        <v>111</v>
      </c>
      <c r="B123" s="215" t="s">
        <v>2908</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ht="43.5" x14ac:dyDescent="0.35">
      <c r="A124" s="7">
        <v>112</v>
      </c>
      <c r="B124" s="215" t="s">
        <v>2909</v>
      </c>
      <c r="C124" s="14" t="s">
        <v>5</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ht="29" x14ac:dyDescent="0.35">
      <c r="A125" s="7">
        <v>113</v>
      </c>
      <c r="B125" s="215" t="s">
        <v>2910</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ht="29" x14ac:dyDescent="0.35">
      <c r="A126" s="7">
        <v>114</v>
      </c>
      <c r="B126" s="215" t="s">
        <v>2911</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ht="29" x14ac:dyDescent="0.35">
      <c r="A127" s="7">
        <v>115</v>
      </c>
      <c r="B127" s="215" t="s">
        <v>2912</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ht="29" x14ac:dyDescent="0.35">
      <c r="A128" s="7">
        <v>116</v>
      </c>
      <c r="B128" s="215" t="s">
        <v>2913</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ht="43.5" x14ac:dyDescent="0.35">
      <c r="A129" s="7">
        <v>117</v>
      </c>
      <c r="B129" s="215" t="s">
        <v>2914</v>
      </c>
      <c r="C129" s="14"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ht="29" x14ac:dyDescent="0.35">
      <c r="A130" s="7">
        <v>118</v>
      </c>
      <c r="B130" s="215" t="s">
        <v>2915</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215" t="s">
        <v>2916</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ht="29" x14ac:dyDescent="0.35">
      <c r="A132" s="7">
        <v>120</v>
      </c>
      <c r="B132" s="215" t="s">
        <v>2917</v>
      </c>
      <c r="C132" s="14" t="s">
        <v>5</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ht="43.5" x14ac:dyDescent="0.35">
      <c r="A133" s="7">
        <v>121</v>
      </c>
      <c r="B133" s="215" t="s">
        <v>2918</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x14ac:dyDescent="0.35">
      <c r="A134" s="7">
        <v>122</v>
      </c>
      <c r="B134" s="215" t="s">
        <v>2919</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ht="43.5" x14ac:dyDescent="0.35">
      <c r="A135" s="7">
        <v>123</v>
      </c>
      <c r="B135" s="215" t="s">
        <v>2920</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ht="43.5" x14ac:dyDescent="0.35">
      <c r="A136" s="7">
        <v>124</v>
      </c>
      <c r="B136" s="215" t="s">
        <v>2921</v>
      </c>
      <c r="C136" s="14" t="s">
        <v>5</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ht="43.5" x14ac:dyDescent="0.35">
      <c r="A137" s="7">
        <v>125</v>
      </c>
      <c r="B137" s="215" t="s">
        <v>2922</v>
      </c>
      <c r="C137" s="14" t="s">
        <v>5</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ht="29" x14ac:dyDescent="0.35">
      <c r="A138" s="7">
        <v>126</v>
      </c>
      <c r="B138" s="215" t="s">
        <v>2923</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ht="29" x14ac:dyDescent="0.35">
      <c r="A139" s="7">
        <v>127</v>
      </c>
      <c r="B139" s="215" t="s">
        <v>2924</v>
      </c>
      <c r="C139" s="14" t="s">
        <v>6</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29" x14ac:dyDescent="0.35">
      <c r="A140" s="7">
        <v>128</v>
      </c>
      <c r="B140" s="347" t="s">
        <v>2925</v>
      </c>
      <c r="C140" s="14" t="s">
        <v>5</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x14ac:dyDescent="0.35">
      <c r="A141" s="7">
        <v>129</v>
      </c>
      <c r="B141" s="347" t="s">
        <v>2926</v>
      </c>
      <c r="C141" s="14" t="s">
        <v>6</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ht="43.5" x14ac:dyDescent="0.35">
      <c r="A142" s="7">
        <v>130</v>
      </c>
      <c r="B142" s="347" t="s">
        <v>2927</v>
      </c>
      <c r="C142" s="14" t="s">
        <v>6</v>
      </c>
      <c r="D142" s="231"/>
      <c r="E142" s="299"/>
      <c r="F142" s="215" t="str">
        <f t="shared" ref="F142:F205" si="4">IF($D$10=$A$9,"N/A",$D$10)</f>
        <v>N/A</v>
      </c>
      <c r="G142" s="6"/>
      <c r="AA142" s="15" t="str">
        <f t="shared" ref="AA142:AA205"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ht="29" x14ac:dyDescent="0.35">
      <c r="A143" s="7">
        <v>131</v>
      </c>
      <c r="B143" s="347" t="s">
        <v>2928</v>
      </c>
      <c r="C143" s="14" t="s">
        <v>5</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ht="29" x14ac:dyDescent="0.35">
      <c r="A144" s="7">
        <v>132</v>
      </c>
      <c r="B144" s="347" t="s">
        <v>2929</v>
      </c>
      <c r="C144" s="14"/>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ht="43.5" x14ac:dyDescent="0.35">
      <c r="A145" s="7">
        <v>133</v>
      </c>
      <c r="B145" s="337" t="s">
        <v>2930</v>
      </c>
      <c r="C145" s="14" t="s">
        <v>5</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305" t="s">
        <v>2931</v>
      </c>
      <c r="C146" s="313"/>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215" t="s">
        <v>2932</v>
      </c>
      <c r="C147" s="14" t="s">
        <v>5</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x14ac:dyDescent="0.35">
      <c r="A148" s="7">
        <v>136</v>
      </c>
      <c r="B148" s="215" t="s">
        <v>2933</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215" t="s">
        <v>2934</v>
      </c>
      <c r="C149" s="14" t="s">
        <v>5</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58" x14ac:dyDescent="0.35">
      <c r="A150" s="7">
        <v>138</v>
      </c>
      <c r="B150" s="215" t="s">
        <v>2935</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43.5" x14ac:dyDescent="0.35">
      <c r="A151" s="7">
        <v>139</v>
      </c>
      <c r="B151" s="215" t="s">
        <v>2936</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ht="29" x14ac:dyDescent="0.35">
      <c r="A152" s="7">
        <v>140</v>
      </c>
      <c r="B152" s="215" t="s">
        <v>2937</v>
      </c>
      <c r="C152" s="14" t="s">
        <v>5</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29" x14ac:dyDescent="0.35">
      <c r="A153" s="7">
        <v>141</v>
      </c>
      <c r="B153" s="215" t="s">
        <v>2938</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ht="43.5" x14ac:dyDescent="0.35">
      <c r="A154" s="7">
        <v>142</v>
      </c>
      <c r="B154" s="215" t="s">
        <v>2939</v>
      </c>
      <c r="C154" s="14" t="s">
        <v>5</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ht="29" x14ac:dyDescent="0.35">
      <c r="A155" s="7">
        <v>143</v>
      </c>
      <c r="B155" s="215" t="s">
        <v>2940</v>
      </c>
      <c r="C155" s="14" t="s">
        <v>5</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ht="29" x14ac:dyDescent="0.35">
      <c r="A156" s="7">
        <v>144</v>
      </c>
      <c r="B156" s="215" t="s">
        <v>2941</v>
      </c>
      <c r="C156" s="14" t="s">
        <v>5</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ht="29" x14ac:dyDescent="0.35">
      <c r="A157" s="7">
        <v>145</v>
      </c>
      <c r="B157" s="215" t="s">
        <v>2942</v>
      </c>
      <c r="C157" s="14" t="s">
        <v>5</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ht="29" x14ac:dyDescent="0.35">
      <c r="A158" s="7">
        <v>146</v>
      </c>
      <c r="B158" s="215" t="s">
        <v>2943</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ht="43.5" x14ac:dyDescent="0.35">
      <c r="A159" s="7">
        <v>147</v>
      </c>
      <c r="B159" s="215" t="s">
        <v>2944</v>
      </c>
      <c r="C159" s="14" t="s">
        <v>5</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ht="29" x14ac:dyDescent="0.35">
      <c r="A160" s="7">
        <v>148</v>
      </c>
      <c r="B160" s="215" t="s">
        <v>2945</v>
      </c>
      <c r="C160" s="14" t="s">
        <v>5</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ht="43.5" x14ac:dyDescent="0.35">
      <c r="A161" s="7">
        <v>149</v>
      </c>
      <c r="B161" s="215" t="s">
        <v>2946</v>
      </c>
      <c r="C161" s="14" t="s">
        <v>5</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x14ac:dyDescent="0.35">
      <c r="A162" s="7">
        <v>150</v>
      </c>
      <c r="B162" s="215" t="s">
        <v>2947</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ht="29" x14ac:dyDescent="0.35">
      <c r="A163" s="7">
        <v>151</v>
      </c>
      <c r="B163" s="215" t="s">
        <v>2948</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ht="29" x14ac:dyDescent="0.35">
      <c r="A164" s="7">
        <v>152</v>
      </c>
      <c r="B164" s="337" t="s">
        <v>2949</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x14ac:dyDescent="0.35">
      <c r="A165" s="7">
        <v>153</v>
      </c>
      <c r="B165" s="305" t="s">
        <v>2950</v>
      </c>
      <c r="C165" s="313"/>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ht="29" x14ac:dyDescent="0.35">
      <c r="A166" s="7">
        <v>154</v>
      </c>
      <c r="B166" s="215" t="s">
        <v>2951</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215" t="s">
        <v>2952</v>
      </c>
      <c r="C167" s="14" t="s">
        <v>5</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ht="29" x14ac:dyDescent="0.35">
      <c r="A168" s="7">
        <v>156</v>
      </c>
      <c r="B168" s="215" t="s">
        <v>2953</v>
      </c>
      <c r="C168" s="14" t="s">
        <v>5</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ht="29" x14ac:dyDescent="0.35">
      <c r="A169" s="7">
        <v>157</v>
      </c>
      <c r="B169" s="215" t="s">
        <v>2954</v>
      </c>
      <c r="C169" s="14" t="s">
        <v>5</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ht="43.5" x14ac:dyDescent="0.35">
      <c r="A170" s="7">
        <v>158</v>
      </c>
      <c r="B170" s="215" t="s">
        <v>2955</v>
      </c>
      <c r="C170" s="14" t="s">
        <v>5</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x14ac:dyDescent="0.35">
      <c r="A171" s="7">
        <v>159</v>
      </c>
      <c r="B171" s="215" t="s">
        <v>2956</v>
      </c>
      <c r="C171" s="14" t="s">
        <v>5</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ht="29" x14ac:dyDescent="0.35">
      <c r="A172" s="7">
        <v>160</v>
      </c>
      <c r="B172" s="215" t="s">
        <v>2957</v>
      </c>
      <c r="C172" s="14" t="s">
        <v>5</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29" x14ac:dyDescent="0.35">
      <c r="A173" s="7">
        <v>161</v>
      </c>
      <c r="B173" s="215" t="s">
        <v>2958</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29" x14ac:dyDescent="0.35">
      <c r="A174" s="7">
        <v>162</v>
      </c>
      <c r="B174" s="215" t="s">
        <v>2959</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ht="29" x14ac:dyDescent="0.35">
      <c r="A175" s="7">
        <v>163</v>
      </c>
      <c r="B175" s="215" t="s">
        <v>2960</v>
      </c>
      <c r="C175" s="14" t="s">
        <v>5</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ht="29" x14ac:dyDescent="0.35">
      <c r="A176" s="7">
        <v>164</v>
      </c>
      <c r="B176" s="215" t="s">
        <v>2961</v>
      </c>
      <c r="C176" s="14" t="s">
        <v>5</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x14ac:dyDescent="0.35">
      <c r="A177" s="7">
        <v>165</v>
      </c>
      <c r="B177" s="305" t="s">
        <v>2962</v>
      </c>
      <c r="C177" s="313"/>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x14ac:dyDescent="0.35">
      <c r="A178" s="7">
        <v>166</v>
      </c>
      <c r="B178" s="215" t="s">
        <v>2963</v>
      </c>
      <c r="C178" s="14" t="s">
        <v>5</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ht="29" x14ac:dyDescent="0.35">
      <c r="A179" s="7">
        <v>167</v>
      </c>
      <c r="B179" s="215" t="s">
        <v>2964</v>
      </c>
      <c r="C179" s="14" t="s">
        <v>5</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ht="43.5" x14ac:dyDescent="0.35">
      <c r="A180" s="7">
        <v>168</v>
      </c>
      <c r="B180" s="215" t="s">
        <v>2965</v>
      </c>
      <c r="C180" s="14" t="s">
        <v>5</v>
      </c>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ht="29" x14ac:dyDescent="0.35">
      <c r="A181" s="7">
        <v>169</v>
      </c>
      <c r="B181" s="215" t="s">
        <v>2966</v>
      </c>
      <c r="C181" s="14" t="s">
        <v>5</v>
      </c>
      <c r="D181" s="231"/>
      <c r="E181" s="299"/>
      <c r="F181" s="215"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ht="29" x14ac:dyDescent="0.35">
      <c r="A182" s="7">
        <v>170</v>
      </c>
      <c r="B182" s="215" t="s">
        <v>2967</v>
      </c>
      <c r="C182" s="14" t="s">
        <v>5</v>
      </c>
      <c r="D182" s="231"/>
      <c r="E182" s="299"/>
      <c r="F182" s="215"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ht="29" x14ac:dyDescent="0.35">
      <c r="A183" s="7">
        <v>171</v>
      </c>
      <c r="B183" s="215" t="s">
        <v>2968</v>
      </c>
      <c r="C183" s="14" t="s">
        <v>5</v>
      </c>
      <c r="D183" s="231"/>
      <c r="E183" s="299"/>
      <c r="F183" s="215"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ht="43.5" x14ac:dyDescent="0.35">
      <c r="A184" s="7">
        <v>172</v>
      </c>
      <c r="B184" s="215" t="s">
        <v>2969</v>
      </c>
      <c r="C184" s="14" t="s">
        <v>5</v>
      </c>
      <c r="D184" s="231"/>
      <c r="E184" s="299"/>
      <c r="F184" s="215"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ht="29" x14ac:dyDescent="0.35">
      <c r="A185" s="7">
        <v>173</v>
      </c>
      <c r="B185" s="215" t="s">
        <v>2970</v>
      </c>
      <c r="C185" s="14" t="s">
        <v>5</v>
      </c>
      <c r="D185" s="231"/>
      <c r="E185" s="299"/>
      <c r="F185" s="215"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ht="29" x14ac:dyDescent="0.35">
      <c r="A186" s="7">
        <v>174</v>
      </c>
      <c r="B186" s="215" t="s">
        <v>2971</v>
      </c>
      <c r="C186" s="14" t="s">
        <v>5</v>
      </c>
      <c r="D186" s="231"/>
      <c r="E186" s="299"/>
      <c r="F186" s="215"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x14ac:dyDescent="0.35">
      <c r="A187" s="7">
        <v>175</v>
      </c>
      <c r="B187" s="215" t="s">
        <v>2972</v>
      </c>
      <c r="C187" s="14" t="s">
        <v>5</v>
      </c>
      <c r="D187" s="231"/>
      <c r="E187" s="299"/>
      <c r="F187" s="215"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ht="43.5" x14ac:dyDescent="0.35">
      <c r="A188" s="7">
        <v>176</v>
      </c>
      <c r="B188" s="10" t="s">
        <v>3083</v>
      </c>
      <c r="C188" s="14" t="s">
        <v>7</v>
      </c>
      <c r="D188" s="231"/>
      <c r="E188" s="299"/>
      <c r="F188" s="215"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ht="29" x14ac:dyDescent="0.35">
      <c r="A189" s="7">
        <v>177</v>
      </c>
      <c r="B189" s="215" t="s">
        <v>2973</v>
      </c>
      <c r="C189" s="14" t="s">
        <v>5</v>
      </c>
      <c r="D189" s="231"/>
      <c r="E189" s="299"/>
      <c r="F189" s="215"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x14ac:dyDescent="0.35">
      <c r="A190" s="7">
        <v>178</v>
      </c>
      <c r="B190" s="215" t="s">
        <v>2974</v>
      </c>
      <c r="C190" s="14" t="s">
        <v>6</v>
      </c>
      <c r="D190" s="231"/>
      <c r="E190" s="299"/>
      <c r="F190" s="215"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ht="29" x14ac:dyDescent="0.35">
      <c r="A191" s="7">
        <v>179</v>
      </c>
      <c r="B191" s="215" t="s">
        <v>2975</v>
      </c>
      <c r="C191" s="14" t="s">
        <v>5</v>
      </c>
      <c r="D191" s="231"/>
      <c r="E191" s="299"/>
      <c r="F191" s="215"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ht="58" x14ac:dyDescent="0.35">
      <c r="A192" s="7">
        <v>180</v>
      </c>
      <c r="B192" s="215" t="s">
        <v>2976</v>
      </c>
      <c r="C192" s="14" t="s">
        <v>5</v>
      </c>
      <c r="D192" s="231"/>
      <c r="E192" s="299"/>
      <c r="F192" s="215"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ht="29" x14ac:dyDescent="0.35">
      <c r="A193" s="7">
        <v>181</v>
      </c>
      <c r="B193" s="215" t="s">
        <v>2977</v>
      </c>
      <c r="C193" s="14" t="s">
        <v>5</v>
      </c>
      <c r="D193" s="231"/>
      <c r="E193" s="299"/>
      <c r="F193" s="215"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ht="43.5" x14ac:dyDescent="0.35">
      <c r="A194" s="7">
        <v>182</v>
      </c>
      <c r="B194" s="215" t="s">
        <v>2978</v>
      </c>
      <c r="C194" s="14" t="s">
        <v>5</v>
      </c>
      <c r="D194" s="231"/>
      <c r="E194" s="299"/>
      <c r="F194" s="215"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ht="29" x14ac:dyDescent="0.35">
      <c r="A195" s="7">
        <v>183</v>
      </c>
      <c r="B195" s="215" t="s">
        <v>2979</v>
      </c>
      <c r="C195" s="14" t="s">
        <v>5</v>
      </c>
      <c r="D195" s="231"/>
      <c r="E195" s="299"/>
      <c r="F195" s="215"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x14ac:dyDescent="0.35">
      <c r="A196" s="7">
        <v>184</v>
      </c>
      <c r="B196" s="215" t="s">
        <v>2980</v>
      </c>
      <c r="C196" s="14" t="s">
        <v>6</v>
      </c>
      <c r="D196" s="231"/>
      <c r="E196" s="299"/>
      <c r="F196" s="215"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ht="29" x14ac:dyDescent="0.35">
      <c r="A197" s="7">
        <v>185</v>
      </c>
      <c r="B197" s="215" t="s">
        <v>2981</v>
      </c>
      <c r="C197" s="14" t="s">
        <v>5</v>
      </c>
      <c r="D197" s="231"/>
      <c r="E197" s="299"/>
      <c r="F197" s="215"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ht="29" x14ac:dyDescent="0.35">
      <c r="A198" s="7">
        <v>186</v>
      </c>
      <c r="B198" s="215" t="s">
        <v>2982</v>
      </c>
      <c r="C198" s="14" t="s">
        <v>5</v>
      </c>
      <c r="D198" s="231"/>
      <c r="E198" s="299"/>
      <c r="F198" s="215"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ht="43.5" x14ac:dyDescent="0.35">
      <c r="A199" s="7">
        <v>187</v>
      </c>
      <c r="B199" s="215" t="s">
        <v>2983</v>
      </c>
      <c r="C199" s="14" t="s">
        <v>5</v>
      </c>
      <c r="D199" s="231"/>
      <c r="E199" s="299"/>
      <c r="F199" s="215"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ht="29" x14ac:dyDescent="0.35">
      <c r="A200" s="7">
        <v>188</v>
      </c>
      <c r="B200" s="215" t="s">
        <v>2984</v>
      </c>
      <c r="C200" s="14" t="s">
        <v>5</v>
      </c>
      <c r="D200" s="231"/>
      <c r="E200" s="299"/>
      <c r="F200" s="215"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ht="29" x14ac:dyDescent="0.35">
      <c r="A201" s="7">
        <v>189</v>
      </c>
      <c r="B201" s="215" t="s">
        <v>2985</v>
      </c>
      <c r="C201" s="14" t="s">
        <v>5</v>
      </c>
      <c r="D201" s="231"/>
      <c r="E201" s="299"/>
      <c r="F201" s="215"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ht="29" x14ac:dyDescent="0.35">
      <c r="A202" s="7">
        <v>190</v>
      </c>
      <c r="B202" s="215" t="s">
        <v>2986</v>
      </c>
      <c r="C202" s="14" t="s">
        <v>5</v>
      </c>
      <c r="D202" s="231"/>
      <c r="E202" s="299"/>
      <c r="F202" s="215"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x14ac:dyDescent="0.35">
      <c r="A203" s="7">
        <v>191</v>
      </c>
      <c r="B203" s="215" t="s">
        <v>2987</v>
      </c>
      <c r="C203" s="14" t="s">
        <v>5</v>
      </c>
      <c r="D203" s="231"/>
      <c r="E203" s="299"/>
      <c r="F203" s="215" t="str">
        <f t="shared" si="4"/>
        <v>N/A</v>
      </c>
      <c r="G203" s="6"/>
      <c r="AA203" s="15" t="str">
        <f t="shared" si="5"/>
        <v/>
      </c>
      <c r="AB203" s="15"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215" t="s">
        <v>2988</v>
      </c>
      <c r="C204" s="14" t="s">
        <v>5</v>
      </c>
      <c r="D204" s="231"/>
      <c r="E204" s="299"/>
      <c r="F204" s="215" t="str">
        <f t="shared" si="4"/>
        <v>N/A</v>
      </c>
      <c r="G204" s="6"/>
      <c r="AA204" s="15" t="str">
        <f t="shared" si="5"/>
        <v/>
      </c>
      <c r="AB204" s="15"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ht="29" x14ac:dyDescent="0.35">
      <c r="A205" s="7">
        <v>193</v>
      </c>
      <c r="B205" s="215" t="s">
        <v>2989</v>
      </c>
      <c r="C205" s="14" t="s">
        <v>6</v>
      </c>
      <c r="D205" s="231"/>
      <c r="E205" s="299"/>
      <c r="F205" s="215" t="str">
        <f t="shared" si="4"/>
        <v>N/A</v>
      </c>
      <c r="G205" s="6"/>
      <c r="AA205" s="15" t="str">
        <f t="shared" si="5"/>
        <v/>
      </c>
      <c r="AB205" s="15"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ht="43.5" x14ac:dyDescent="0.35">
      <c r="A206" s="7">
        <v>194</v>
      </c>
      <c r="B206" s="215" t="s">
        <v>2990</v>
      </c>
      <c r="C206" s="14" t="s">
        <v>5</v>
      </c>
      <c r="D206" s="231"/>
      <c r="E206" s="299"/>
      <c r="F206" s="215" t="str">
        <f t="shared" ref="F206:F269" si="6">IF($D$10=$A$9,"N/A",$D$10)</f>
        <v>N/A</v>
      </c>
      <c r="G206" s="6"/>
      <c r="AA206" s="15" t="str">
        <f t="shared" ref="AA206:AA269" si="7">TRIM($D206)</f>
        <v/>
      </c>
      <c r="AB206" s="15"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ht="29" x14ac:dyDescent="0.35">
      <c r="A207" s="7">
        <v>195</v>
      </c>
      <c r="B207" s="215" t="s">
        <v>2991</v>
      </c>
      <c r="C207" s="14" t="s">
        <v>5</v>
      </c>
      <c r="D207" s="231"/>
      <c r="E207" s="299"/>
      <c r="F207" s="215" t="str">
        <f t="shared" si="6"/>
        <v>N/A</v>
      </c>
      <c r="G207" s="6"/>
      <c r="AA207" s="15" t="str">
        <f t="shared" si="7"/>
        <v/>
      </c>
      <c r="AB207" s="15"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ht="29" x14ac:dyDescent="0.35">
      <c r="A208" s="7">
        <v>196</v>
      </c>
      <c r="B208" s="215" t="s">
        <v>2992</v>
      </c>
      <c r="C208" s="14" t="s">
        <v>5</v>
      </c>
      <c r="D208" s="231"/>
      <c r="E208" s="299"/>
      <c r="F208" s="215" t="str">
        <f t="shared" si="6"/>
        <v>N/A</v>
      </c>
      <c r="G208" s="6"/>
      <c r="AA208" s="15" t="str">
        <f t="shared" si="7"/>
        <v/>
      </c>
      <c r="AB208" s="15"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ht="43.5" x14ac:dyDescent="0.35">
      <c r="A209" s="7">
        <v>197</v>
      </c>
      <c r="B209" s="215" t="s">
        <v>2993</v>
      </c>
      <c r="C209" s="14" t="s">
        <v>5</v>
      </c>
      <c r="D209" s="231"/>
      <c r="E209" s="299"/>
      <c r="F209" s="215" t="str">
        <f t="shared" si="6"/>
        <v>N/A</v>
      </c>
      <c r="G209" s="6"/>
      <c r="AA209" s="15" t="str">
        <f t="shared" si="7"/>
        <v/>
      </c>
      <c r="AB209" s="15"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ht="29" x14ac:dyDescent="0.35">
      <c r="A210" s="7">
        <v>198</v>
      </c>
      <c r="B210" s="215" t="s">
        <v>2994</v>
      </c>
      <c r="C210" s="14" t="s">
        <v>5</v>
      </c>
      <c r="D210" s="231"/>
      <c r="E210" s="299"/>
      <c r="F210" s="215" t="str">
        <f t="shared" si="6"/>
        <v>N/A</v>
      </c>
      <c r="G210" s="6"/>
      <c r="AA210" s="15" t="str">
        <f t="shared" si="7"/>
        <v/>
      </c>
      <c r="AB210" s="15"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ht="43.5" x14ac:dyDescent="0.35">
      <c r="A211" s="7">
        <v>199</v>
      </c>
      <c r="B211" s="215" t="s">
        <v>2995</v>
      </c>
      <c r="C211" s="14" t="s">
        <v>5</v>
      </c>
      <c r="D211" s="231"/>
      <c r="E211" s="299"/>
      <c r="F211" s="215" t="str">
        <f t="shared" si="6"/>
        <v>N/A</v>
      </c>
      <c r="G211" s="6"/>
      <c r="AA211" s="15" t="str">
        <f t="shared" si="7"/>
        <v/>
      </c>
      <c r="AB211" s="15"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ht="43.5" x14ac:dyDescent="0.35">
      <c r="A212" s="7">
        <v>200</v>
      </c>
      <c r="B212" s="215" t="s">
        <v>2996</v>
      </c>
      <c r="C212" s="14" t="s">
        <v>5</v>
      </c>
      <c r="D212" s="231"/>
      <c r="E212" s="299"/>
      <c r="F212" s="215" t="str">
        <f t="shared" si="6"/>
        <v>N/A</v>
      </c>
      <c r="G212" s="6"/>
      <c r="AA212" s="15" t="str">
        <f t="shared" si="7"/>
        <v/>
      </c>
      <c r="AB212" s="15"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ht="29" x14ac:dyDescent="0.35">
      <c r="A213" s="7">
        <v>201</v>
      </c>
      <c r="B213" s="215" t="s">
        <v>2997</v>
      </c>
      <c r="C213" s="14" t="s">
        <v>5</v>
      </c>
      <c r="D213" s="231"/>
      <c r="E213" s="299"/>
      <c r="F213" s="215" t="str">
        <f t="shared" si="6"/>
        <v>N/A</v>
      </c>
      <c r="G213" s="6"/>
      <c r="AA213" s="15" t="str">
        <f t="shared" si="7"/>
        <v/>
      </c>
      <c r="AB213" s="15"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ht="29" x14ac:dyDescent="0.35">
      <c r="A214" s="7">
        <v>202</v>
      </c>
      <c r="B214" s="215" t="s">
        <v>2998</v>
      </c>
      <c r="C214" s="14" t="s">
        <v>5</v>
      </c>
      <c r="D214" s="231"/>
      <c r="E214" s="299"/>
      <c r="F214" s="215" t="str">
        <f t="shared" si="6"/>
        <v>N/A</v>
      </c>
      <c r="G214" s="6"/>
      <c r="AA214" s="15" t="str">
        <f t="shared" si="7"/>
        <v/>
      </c>
      <c r="AB214" s="15"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ht="29" x14ac:dyDescent="0.35">
      <c r="A215" s="7">
        <v>203</v>
      </c>
      <c r="B215" s="215" t="s">
        <v>2999</v>
      </c>
      <c r="C215" s="14" t="s">
        <v>6</v>
      </c>
      <c r="D215" s="231"/>
      <c r="E215" s="299"/>
      <c r="F215" s="215" t="str">
        <f t="shared" si="6"/>
        <v>N/A</v>
      </c>
      <c r="G215" s="6"/>
      <c r="AA215" s="15" t="str">
        <f t="shared" si="7"/>
        <v/>
      </c>
      <c r="AB215" s="15"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ht="43.5" x14ac:dyDescent="0.35">
      <c r="A216" s="7">
        <v>204</v>
      </c>
      <c r="B216" s="215" t="s">
        <v>3000</v>
      </c>
      <c r="C216" s="14" t="s">
        <v>7</v>
      </c>
      <c r="D216" s="231"/>
      <c r="E216" s="299"/>
      <c r="F216" s="215" t="str">
        <f t="shared" si="6"/>
        <v>N/A</v>
      </c>
      <c r="G216" s="6"/>
      <c r="AA216" s="15" t="str">
        <f t="shared" si="7"/>
        <v/>
      </c>
      <c r="AB216" s="15"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ht="43.5" x14ac:dyDescent="0.35">
      <c r="A217" s="7">
        <v>205</v>
      </c>
      <c r="B217" s="215" t="s">
        <v>3001</v>
      </c>
      <c r="C217" s="14" t="s">
        <v>5</v>
      </c>
      <c r="D217" s="231"/>
      <c r="E217" s="299"/>
      <c r="F217" s="215" t="str">
        <f t="shared" si="6"/>
        <v>N/A</v>
      </c>
      <c r="G217" s="6"/>
      <c r="AA217" s="15" t="str">
        <f t="shared" si="7"/>
        <v/>
      </c>
      <c r="AB217" s="15"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ht="58" x14ac:dyDescent="0.35">
      <c r="A218" s="7">
        <v>206</v>
      </c>
      <c r="B218" s="215" t="s">
        <v>3002</v>
      </c>
      <c r="C218" s="14" t="s">
        <v>7</v>
      </c>
      <c r="D218" s="231"/>
      <c r="E218" s="299"/>
      <c r="F218" s="215" t="str">
        <f t="shared" si="6"/>
        <v>N/A</v>
      </c>
      <c r="G218" s="6"/>
      <c r="AA218" s="15" t="str">
        <f t="shared" si="7"/>
        <v/>
      </c>
      <c r="AB218" s="15"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ht="43.5" x14ac:dyDescent="0.35">
      <c r="A219" s="7">
        <v>207</v>
      </c>
      <c r="B219" s="215" t="s">
        <v>3003</v>
      </c>
      <c r="C219" s="14" t="s">
        <v>7</v>
      </c>
      <c r="D219" s="231"/>
      <c r="E219" s="299"/>
      <c r="F219" s="215" t="str">
        <f t="shared" si="6"/>
        <v>N/A</v>
      </c>
      <c r="G219" s="6"/>
      <c r="AA219" s="15" t="str">
        <f t="shared" si="7"/>
        <v/>
      </c>
      <c r="AB219" s="15"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ht="29" x14ac:dyDescent="0.35">
      <c r="A220" s="7">
        <v>208</v>
      </c>
      <c r="B220" s="215" t="s">
        <v>3004</v>
      </c>
      <c r="C220" s="14" t="s">
        <v>5</v>
      </c>
      <c r="D220" s="231"/>
      <c r="E220" s="299"/>
      <c r="F220" s="215" t="str">
        <f t="shared" si="6"/>
        <v>N/A</v>
      </c>
      <c r="G220" s="6"/>
      <c r="AA220" s="15" t="str">
        <f t="shared" si="7"/>
        <v/>
      </c>
      <c r="AB220" s="15"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x14ac:dyDescent="0.35">
      <c r="A221" s="7">
        <v>209</v>
      </c>
      <c r="B221" s="215" t="s">
        <v>3005</v>
      </c>
      <c r="C221" s="14" t="s">
        <v>5</v>
      </c>
      <c r="D221" s="231"/>
      <c r="E221" s="299"/>
      <c r="F221" s="215" t="str">
        <f t="shared" si="6"/>
        <v>N/A</v>
      </c>
      <c r="G221" s="6"/>
      <c r="AA221" s="15" t="str">
        <f t="shared" si="7"/>
        <v/>
      </c>
      <c r="AB221" s="15"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x14ac:dyDescent="0.35">
      <c r="A222" s="7">
        <v>210</v>
      </c>
      <c r="B222" s="305" t="s">
        <v>3006</v>
      </c>
      <c r="C222" s="313"/>
      <c r="D222" s="231"/>
      <c r="E222" s="299"/>
      <c r="F222" s="215" t="str">
        <f t="shared" si="6"/>
        <v>N/A</v>
      </c>
      <c r="G222" s="6"/>
      <c r="AA222" s="15" t="str">
        <f t="shared" si="7"/>
        <v/>
      </c>
      <c r="AB222" s="15"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ht="29" x14ac:dyDescent="0.35">
      <c r="A223" s="7">
        <v>211</v>
      </c>
      <c r="B223" s="215" t="s">
        <v>3007</v>
      </c>
      <c r="C223" s="14" t="s">
        <v>5</v>
      </c>
      <c r="D223" s="231"/>
      <c r="E223" s="299"/>
      <c r="F223" s="215" t="str">
        <f t="shared" si="6"/>
        <v>N/A</v>
      </c>
      <c r="G223" s="6"/>
      <c r="AA223" s="15" t="str">
        <f t="shared" si="7"/>
        <v/>
      </c>
      <c r="AB223" s="15"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ht="29" x14ac:dyDescent="0.35">
      <c r="A224" s="7">
        <v>212</v>
      </c>
      <c r="B224" s="215" t="s">
        <v>3098</v>
      </c>
      <c r="C224" s="14" t="s">
        <v>5</v>
      </c>
      <c r="D224" s="231"/>
      <c r="E224" s="299"/>
      <c r="F224" s="215" t="str">
        <f t="shared" si="6"/>
        <v>N/A</v>
      </c>
      <c r="G224" s="6"/>
      <c r="AA224" s="15" t="str">
        <f t="shared" si="7"/>
        <v/>
      </c>
      <c r="AB224" s="15"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ht="29" x14ac:dyDescent="0.35">
      <c r="A225" s="7">
        <v>213</v>
      </c>
      <c r="B225" s="215" t="s">
        <v>3008</v>
      </c>
      <c r="C225" s="14" t="s">
        <v>5</v>
      </c>
      <c r="D225" s="231"/>
      <c r="E225" s="299"/>
      <c r="F225" s="215" t="str">
        <f t="shared" si="6"/>
        <v>N/A</v>
      </c>
      <c r="G225" s="6"/>
      <c r="AA225" s="15" t="str">
        <f t="shared" si="7"/>
        <v/>
      </c>
      <c r="AB225" s="15"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ht="29" x14ac:dyDescent="0.35">
      <c r="A226" s="7">
        <v>214</v>
      </c>
      <c r="B226" s="215" t="s">
        <v>3009</v>
      </c>
      <c r="C226" s="14" t="s">
        <v>5</v>
      </c>
      <c r="D226" s="231"/>
      <c r="E226" s="299"/>
      <c r="F226" s="215" t="str">
        <f t="shared" si="6"/>
        <v>N/A</v>
      </c>
      <c r="G226" s="6"/>
      <c r="AA226" s="15" t="str">
        <f t="shared" si="7"/>
        <v/>
      </c>
      <c r="AB226" s="15"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ht="29" x14ac:dyDescent="0.35">
      <c r="A227" s="7">
        <v>215</v>
      </c>
      <c r="B227" s="215" t="s">
        <v>3010</v>
      </c>
      <c r="C227" s="14" t="s">
        <v>5</v>
      </c>
      <c r="D227" s="231"/>
      <c r="E227" s="299"/>
      <c r="F227" s="215" t="str">
        <f t="shared" si="6"/>
        <v>N/A</v>
      </c>
      <c r="G227" s="6"/>
      <c r="AA227" s="15" t="str">
        <f t="shared" si="7"/>
        <v/>
      </c>
      <c r="AB227" s="15"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ht="29" x14ac:dyDescent="0.35">
      <c r="A228" s="7">
        <v>216</v>
      </c>
      <c r="B228" s="215" t="s">
        <v>3011</v>
      </c>
      <c r="C228" s="14" t="s">
        <v>5</v>
      </c>
      <c r="D228" s="231"/>
      <c r="E228" s="299"/>
      <c r="F228" s="215" t="str">
        <f t="shared" si="6"/>
        <v>N/A</v>
      </c>
      <c r="G228" s="6"/>
      <c r="AA228" s="15" t="str">
        <f t="shared" si="7"/>
        <v/>
      </c>
      <c r="AB228" s="15"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x14ac:dyDescent="0.35">
      <c r="A229" s="7">
        <v>217</v>
      </c>
      <c r="B229" s="215" t="s">
        <v>3012</v>
      </c>
      <c r="C229" s="14" t="s">
        <v>5</v>
      </c>
      <c r="D229" s="231"/>
      <c r="E229" s="299"/>
      <c r="F229" s="215" t="str">
        <f t="shared" si="6"/>
        <v>N/A</v>
      </c>
      <c r="G229" s="6"/>
      <c r="AA229" s="15" t="str">
        <f t="shared" si="7"/>
        <v/>
      </c>
      <c r="AB229" s="15"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x14ac:dyDescent="0.35">
      <c r="A230" s="7">
        <v>218</v>
      </c>
      <c r="B230" s="215" t="s">
        <v>3013</v>
      </c>
      <c r="C230" s="14" t="s">
        <v>5</v>
      </c>
      <c r="D230" s="231"/>
      <c r="E230" s="299"/>
      <c r="F230" s="215" t="str">
        <f t="shared" si="6"/>
        <v>N/A</v>
      </c>
      <c r="G230" s="6"/>
      <c r="AA230" s="15" t="str">
        <f t="shared" si="7"/>
        <v/>
      </c>
      <c r="AB230" s="15"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x14ac:dyDescent="0.35">
      <c r="A231" s="7">
        <v>219</v>
      </c>
      <c r="B231" s="215" t="s">
        <v>3014</v>
      </c>
      <c r="C231" s="14" t="s">
        <v>5</v>
      </c>
      <c r="D231" s="231"/>
      <c r="E231" s="299"/>
      <c r="F231" s="215" t="str">
        <f t="shared" si="6"/>
        <v>N/A</v>
      </c>
      <c r="G231" s="6"/>
      <c r="AA231" s="15" t="str">
        <f t="shared" si="7"/>
        <v/>
      </c>
      <c r="AB231" s="15"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ht="29" x14ac:dyDescent="0.35">
      <c r="A232" s="7">
        <v>220</v>
      </c>
      <c r="B232" s="215" t="s">
        <v>3015</v>
      </c>
      <c r="C232" s="14" t="s">
        <v>5</v>
      </c>
      <c r="D232" s="231"/>
      <c r="E232" s="299"/>
      <c r="F232" s="215" t="str">
        <f t="shared" si="6"/>
        <v>N/A</v>
      </c>
      <c r="G232" s="6"/>
      <c r="AA232" s="15" t="str">
        <f t="shared" si="7"/>
        <v/>
      </c>
      <c r="AB232" s="15"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ht="29" x14ac:dyDescent="0.35">
      <c r="A233" s="7">
        <v>221</v>
      </c>
      <c r="B233" s="215" t="s">
        <v>3016</v>
      </c>
      <c r="C233" s="14" t="s">
        <v>5</v>
      </c>
      <c r="D233" s="231"/>
      <c r="E233" s="299"/>
      <c r="F233" s="215" t="str">
        <f t="shared" si="6"/>
        <v>N/A</v>
      </c>
      <c r="G233" s="6"/>
      <c r="AA233" s="15" t="str">
        <f t="shared" si="7"/>
        <v/>
      </c>
      <c r="AB233" s="15"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x14ac:dyDescent="0.35">
      <c r="A234" s="7">
        <v>222</v>
      </c>
      <c r="B234" s="215" t="s">
        <v>3017</v>
      </c>
      <c r="C234" s="14" t="s">
        <v>5</v>
      </c>
      <c r="D234" s="231"/>
      <c r="E234" s="299"/>
      <c r="F234" s="215" t="str">
        <f t="shared" si="6"/>
        <v>N/A</v>
      </c>
      <c r="G234" s="6"/>
      <c r="AA234" s="15" t="str">
        <f t="shared" si="7"/>
        <v/>
      </c>
      <c r="AB234" s="15"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5" customFormat="1" ht="29" x14ac:dyDescent="0.35">
      <c r="A235" s="7">
        <v>223</v>
      </c>
      <c r="B235" s="215" t="s">
        <v>3018</v>
      </c>
      <c r="C235" s="14" t="s">
        <v>5</v>
      </c>
      <c r="D235" s="231"/>
      <c r="E235" s="299"/>
      <c r="F235" s="215" t="str">
        <f t="shared" si="6"/>
        <v>N/A</v>
      </c>
      <c r="G235" s="6"/>
      <c r="AA235" s="15" t="str">
        <f t="shared" si="7"/>
        <v/>
      </c>
      <c r="AB235" s="15"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5" customFormat="1" x14ac:dyDescent="0.35">
      <c r="A236" s="7">
        <v>224</v>
      </c>
      <c r="B236" s="305" t="s">
        <v>480</v>
      </c>
      <c r="C236" s="313"/>
      <c r="D236" s="231"/>
      <c r="E236" s="299"/>
      <c r="F236" s="215" t="str">
        <f t="shared" si="6"/>
        <v>N/A</v>
      </c>
      <c r="G236" s="6"/>
      <c r="AA236" s="15" t="str">
        <f t="shared" si="7"/>
        <v/>
      </c>
      <c r="AB236" s="15"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5" customFormat="1" ht="29" x14ac:dyDescent="0.35">
      <c r="A237" s="7">
        <v>225</v>
      </c>
      <c r="B237" s="215" t="s">
        <v>3019</v>
      </c>
      <c r="C237" s="14" t="s">
        <v>6</v>
      </c>
      <c r="D237" s="231"/>
      <c r="E237" s="299"/>
      <c r="F237" s="215" t="str">
        <f t="shared" si="6"/>
        <v>N/A</v>
      </c>
      <c r="G237" s="6"/>
      <c r="AA237" s="15" t="str">
        <f t="shared" si="7"/>
        <v/>
      </c>
      <c r="AB237" s="15"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5" customFormat="1" x14ac:dyDescent="0.35">
      <c r="A238" s="7">
        <v>226</v>
      </c>
      <c r="B238" s="215" t="s">
        <v>3020</v>
      </c>
      <c r="C238" s="14" t="s">
        <v>7</v>
      </c>
      <c r="D238" s="231"/>
      <c r="E238" s="299"/>
      <c r="F238" s="215" t="str">
        <f t="shared" si="6"/>
        <v>N/A</v>
      </c>
      <c r="G238" s="6"/>
      <c r="AA238" s="15" t="str">
        <f t="shared" si="7"/>
        <v/>
      </c>
      <c r="AB238" s="15"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5" customFormat="1" x14ac:dyDescent="0.35">
      <c r="A239" s="7">
        <v>227</v>
      </c>
      <c r="B239" s="215" t="s">
        <v>3021</v>
      </c>
      <c r="C239" s="292" t="s">
        <v>222</v>
      </c>
      <c r="D239" s="231"/>
      <c r="E239" s="299"/>
      <c r="F239" s="215" t="str">
        <f t="shared" si="6"/>
        <v>N/A</v>
      </c>
      <c r="G239" s="6"/>
      <c r="AA239" s="15" t="str">
        <f t="shared" si="7"/>
        <v/>
      </c>
      <c r="AB239" s="15"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5" customFormat="1" x14ac:dyDescent="0.35">
      <c r="A240" s="7">
        <v>228</v>
      </c>
      <c r="B240" s="306" t="s">
        <v>3022</v>
      </c>
      <c r="C240" s="14" t="s">
        <v>7</v>
      </c>
      <c r="D240" s="231"/>
      <c r="E240" s="299"/>
      <c r="F240" s="215" t="str">
        <f t="shared" si="6"/>
        <v>N/A</v>
      </c>
      <c r="G240" s="6"/>
      <c r="AA240" s="15" t="str">
        <f t="shared" si="7"/>
        <v/>
      </c>
      <c r="AB240" s="15"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5" customFormat="1" x14ac:dyDescent="0.35">
      <c r="A241" s="7">
        <v>229</v>
      </c>
      <c r="B241" s="306" t="s">
        <v>3023</v>
      </c>
      <c r="C241" s="14" t="s">
        <v>7</v>
      </c>
      <c r="D241" s="231"/>
      <c r="E241" s="299"/>
      <c r="F241" s="215" t="str">
        <f t="shared" si="6"/>
        <v>N/A</v>
      </c>
      <c r="G241" s="6"/>
      <c r="AA241" s="15" t="str">
        <f t="shared" si="7"/>
        <v/>
      </c>
      <c r="AB241" s="15"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5" customFormat="1" x14ac:dyDescent="0.35">
      <c r="A242" s="7">
        <v>230</v>
      </c>
      <c r="B242" s="306" t="s">
        <v>3024</v>
      </c>
      <c r="C242" s="14" t="s">
        <v>7</v>
      </c>
      <c r="D242" s="231"/>
      <c r="E242" s="299"/>
      <c r="F242" s="215" t="str">
        <f t="shared" si="6"/>
        <v>N/A</v>
      </c>
      <c r="G242" s="6"/>
      <c r="AA242" s="15" t="str">
        <f t="shared" si="7"/>
        <v/>
      </c>
      <c r="AB242" s="15"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5" customFormat="1" x14ac:dyDescent="0.35">
      <c r="A243" s="7">
        <v>231</v>
      </c>
      <c r="B243" s="306" t="s">
        <v>3025</v>
      </c>
      <c r="C243" s="14" t="s">
        <v>7</v>
      </c>
      <c r="D243" s="231"/>
      <c r="E243" s="299"/>
      <c r="F243" s="215" t="str">
        <f t="shared" si="6"/>
        <v>N/A</v>
      </c>
      <c r="G243" s="6"/>
      <c r="AA243" s="15" t="str">
        <f t="shared" si="7"/>
        <v/>
      </c>
      <c r="AB243" s="15"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5" customFormat="1" x14ac:dyDescent="0.35">
      <c r="A244" s="7">
        <v>232</v>
      </c>
      <c r="B244" s="306" t="s">
        <v>3026</v>
      </c>
      <c r="C244" s="14" t="s">
        <v>7</v>
      </c>
      <c r="D244" s="231"/>
      <c r="E244" s="299"/>
      <c r="F244" s="215" t="str">
        <f t="shared" si="6"/>
        <v>N/A</v>
      </c>
      <c r="G244" s="6"/>
      <c r="AA244" s="15" t="str">
        <f t="shared" si="7"/>
        <v/>
      </c>
      <c r="AB244" s="15"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5" customFormat="1" x14ac:dyDescent="0.35">
      <c r="A245" s="7">
        <v>233</v>
      </c>
      <c r="B245" s="306" t="s">
        <v>3027</v>
      </c>
      <c r="C245" s="14" t="s">
        <v>7</v>
      </c>
      <c r="D245" s="231"/>
      <c r="E245" s="299"/>
      <c r="F245" s="215" t="str">
        <f t="shared" si="6"/>
        <v>N/A</v>
      </c>
      <c r="G245" s="6"/>
      <c r="AA245" s="15" t="str">
        <f t="shared" si="7"/>
        <v/>
      </c>
      <c r="AB245" s="15"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5" customFormat="1" x14ac:dyDescent="0.35">
      <c r="A246" s="7">
        <v>234</v>
      </c>
      <c r="B246" s="306" t="s">
        <v>3028</v>
      </c>
      <c r="C246" s="14" t="s">
        <v>7</v>
      </c>
      <c r="D246" s="231"/>
      <c r="E246" s="299"/>
      <c r="F246" s="215" t="str">
        <f t="shared" si="6"/>
        <v>N/A</v>
      </c>
      <c r="G246" s="6"/>
      <c r="AA246" s="15" t="str">
        <f t="shared" si="7"/>
        <v/>
      </c>
      <c r="AB246" s="15"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5" customFormat="1" x14ac:dyDescent="0.35">
      <c r="A247" s="7">
        <v>235</v>
      </c>
      <c r="B247" s="306" t="s">
        <v>3029</v>
      </c>
      <c r="C247" s="14" t="s">
        <v>7</v>
      </c>
      <c r="D247" s="231"/>
      <c r="E247" s="299"/>
      <c r="F247" s="215" t="str">
        <f t="shared" si="6"/>
        <v>N/A</v>
      </c>
      <c r="G247" s="6"/>
      <c r="AA247" s="15" t="str">
        <f t="shared" si="7"/>
        <v/>
      </c>
      <c r="AB247" s="15"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5" customFormat="1" x14ac:dyDescent="0.35">
      <c r="A248" s="7">
        <v>236</v>
      </c>
      <c r="B248" s="306" t="s">
        <v>3030</v>
      </c>
      <c r="C248" s="14" t="s">
        <v>7</v>
      </c>
      <c r="D248" s="231"/>
      <c r="E248" s="299"/>
      <c r="F248" s="215" t="str">
        <f t="shared" si="6"/>
        <v>N/A</v>
      </c>
      <c r="G248" s="6"/>
      <c r="AA248" s="15" t="str">
        <f t="shared" si="7"/>
        <v/>
      </c>
      <c r="AB248" s="15"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5" customFormat="1" x14ac:dyDescent="0.35">
      <c r="A249" s="7">
        <v>237</v>
      </c>
      <c r="B249" s="306" t="s">
        <v>3031</v>
      </c>
      <c r="C249" s="14" t="s">
        <v>7</v>
      </c>
      <c r="D249" s="231"/>
      <c r="E249" s="299"/>
      <c r="F249" s="215" t="str">
        <f t="shared" si="6"/>
        <v>N/A</v>
      </c>
      <c r="G249" s="6"/>
      <c r="AA249" s="15" t="str">
        <f t="shared" si="7"/>
        <v/>
      </c>
      <c r="AB249" s="15"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5" customFormat="1" ht="29" x14ac:dyDescent="0.35">
      <c r="A250" s="7">
        <v>238</v>
      </c>
      <c r="B250" s="215" t="s">
        <v>3032</v>
      </c>
      <c r="C250" s="14" t="s">
        <v>5</v>
      </c>
      <c r="D250" s="231"/>
      <c r="E250" s="299"/>
      <c r="F250" s="215" t="str">
        <f t="shared" si="6"/>
        <v>N/A</v>
      </c>
      <c r="G250" s="6"/>
      <c r="AA250" s="15" t="str">
        <f t="shared" si="7"/>
        <v/>
      </c>
      <c r="AB250" s="15"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5" customFormat="1" ht="43.5" x14ac:dyDescent="0.35">
      <c r="A251" s="7">
        <v>239</v>
      </c>
      <c r="B251" s="215" t="s">
        <v>3033</v>
      </c>
      <c r="C251" s="14" t="s">
        <v>5</v>
      </c>
      <c r="D251" s="231"/>
      <c r="E251" s="299"/>
      <c r="F251" s="215" t="str">
        <f t="shared" si="6"/>
        <v>N/A</v>
      </c>
      <c r="G251" s="6"/>
      <c r="AA251" s="15" t="str">
        <f t="shared" si="7"/>
        <v/>
      </c>
      <c r="AB251" s="15"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5" customFormat="1" x14ac:dyDescent="0.35">
      <c r="A252" s="7">
        <v>240</v>
      </c>
      <c r="B252" s="215" t="s">
        <v>3034</v>
      </c>
      <c r="C252" s="14" t="s">
        <v>5</v>
      </c>
      <c r="D252" s="231"/>
      <c r="E252" s="299"/>
      <c r="F252" s="215" t="str">
        <f t="shared" si="6"/>
        <v>N/A</v>
      </c>
      <c r="G252" s="6"/>
      <c r="AA252" s="15" t="str">
        <f t="shared" si="7"/>
        <v/>
      </c>
      <c r="AB252" s="15"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5" customFormat="1" ht="29" x14ac:dyDescent="0.35">
      <c r="A253" s="7">
        <v>241</v>
      </c>
      <c r="B253" s="215" t="s">
        <v>3035</v>
      </c>
      <c r="C253" s="14" t="s">
        <v>6</v>
      </c>
      <c r="D253" s="231"/>
      <c r="E253" s="299"/>
      <c r="F253" s="215" t="str">
        <f t="shared" si="6"/>
        <v>N/A</v>
      </c>
      <c r="G253" s="6"/>
      <c r="AA253" s="15" t="str">
        <f t="shared" si="7"/>
        <v/>
      </c>
      <c r="AB253" s="15"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5" customFormat="1" ht="29" x14ac:dyDescent="0.35">
      <c r="A254" s="7">
        <v>242</v>
      </c>
      <c r="B254" s="215" t="s">
        <v>3036</v>
      </c>
      <c r="C254" s="14" t="s">
        <v>6</v>
      </c>
      <c r="D254" s="231"/>
      <c r="E254" s="299"/>
      <c r="F254" s="215" t="str">
        <f t="shared" si="6"/>
        <v>N/A</v>
      </c>
      <c r="G254" s="6"/>
      <c r="AA254" s="15" t="str">
        <f t="shared" si="7"/>
        <v/>
      </c>
      <c r="AB254" s="15"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5" customFormat="1" ht="29" x14ac:dyDescent="0.35">
      <c r="A255" s="7">
        <v>243</v>
      </c>
      <c r="B255" s="215" t="s">
        <v>3037</v>
      </c>
      <c r="C255" s="14" t="s">
        <v>5</v>
      </c>
      <c r="D255" s="231"/>
      <c r="E255" s="299"/>
      <c r="F255" s="215" t="str">
        <f t="shared" si="6"/>
        <v>N/A</v>
      </c>
      <c r="G255" s="6"/>
      <c r="AA255" s="15" t="str">
        <f t="shared" si="7"/>
        <v/>
      </c>
      <c r="AB255" s="15"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5" customFormat="1" ht="29" x14ac:dyDescent="0.35">
      <c r="A256" s="7">
        <v>244</v>
      </c>
      <c r="B256" s="215" t="s">
        <v>3038</v>
      </c>
      <c r="C256" s="14" t="s">
        <v>5</v>
      </c>
      <c r="D256" s="231"/>
      <c r="E256" s="299"/>
      <c r="F256" s="215" t="str">
        <f t="shared" si="6"/>
        <v>N/A</v>
      </c>
      <c r="G256" s="6"/>
      <c r="AA256" s="15" t="str">
        <f t="shared" si="7"/>
        <v/>
      </c>
      <c r="AB256" s="15"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5" customFormat="1" x14ac:dyDescent="0.35">
      <c r="A257" s="7">
        <v>245</v>
      </c>
      <c r="B257" s="305" t="s">
        <v>3039</v>
      </c>
      <c r="C257" s="313"/>
      <c r="D257" s="231"/>
      <c r="E257" s="299"/>
      <c r="F257" s="215" t="str">
        <f t="shared" si="6"/>
        <v>N/A</v>
      </c>
      <c r="G257" s="6"/>
      <c r="AA257" s="15" t="str">
        <f t="shared" si="7"/>
        <v/>
      </c>
      <c r="AB257" s="15"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5" customFormat="1" x14ac:dyDescent="0.35">
      <c r="A258" s="7">
        <v>246</v>
      </c>
      <c r="B258" s="215" t="s">
        <v>3040</v>
      </c>
      <c r="C258" s="14" t="s">
        <v>5</v>
      </c>
      <c r="D258" s="231"/>
      <c r="E258" s="299"/>
      <c r="F258" s="215" t="str">
        <f t="shared" si="6"/>
        <v>N/A</v>
      </c>
      <c r="G258" s="6"/>
      <c r="AA258" s="15" t="str">
        <f t="shared" si="7"/>
        <v/>
      </c>
      <c r="AB258" s="15"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5" customFormat="1" x14ac:dyDescent="0.35">
      <c r="A259" s="7">
        <v>247</v>
      </c>
      <c r="B259" s="215" t="s">
        <v>3041</v>
      </c>
      <c r="C259" s="14" t="s">
        <v>5</v>
      </c>
      <c r="D259" s="231"/>
      <c r="E259" s="299"/>
      <c r="F259" s="215" t="str">
        <f t="shared" si="6"/>
        <v>N/A</v>
      </c>
      <c r="G259" s="6"/>
      <c r="AA259" s="15" t="str">
        <f t="shared" si="7"/>
        <v/>
      </c>
      <c r="AB259" s="15"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5" customFormat="1" x14ac:dyDescent="0.35">
      <c r="A260" s="7">
        <v>248</v>
      </c>
      <c r="B260" s="215" t="s">
        <v>3042</v>
      </c>
      <c r="C260" s="14" t="s">
        <v>5</v>
      </c>
      <c r="D260" s="231"/>
      <c r="E260" s="299"/>
      <c r="F260" s="215" t="str">
        <f t="shared" si="6"/>
        <v>N/A</v>
      </c>
      <c r="G260" s="6"/>
      <c r="AA260" s="15" t="str">
        <f t="shared" si="7"/>
        <v/>
      </c>
      <c r="AB260" s="15"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5" customFormat="1" ht="29" x14ac:dyDescent="0.35">
      <c r="A261" s="7">
        <v>249</v>
      </c>
      <c r="B261" s="215" t="s">
        <v>3043</v>
      </c>
      <c r="C261" s="14" t="s">
        <v>7</v>
      </c>
      <c r="D261" s="231"/>
      <c r="E261" s="299"/>
      <c r="F261" s="215" t="str">
        <f t="shared" si="6"/>
        <v>N/A</v>
      </c>
      <c r="G261" s="6"/>
      <c r="AA261" s="15" t="str">
        <f t="shared" si="7"/>
        <v/>
      </c>
      <c r="AB261" s="15"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5" customFormat="1" x14ac:dyDescent="0.35">
      <c r="A262" s="7">
        <v>250</v>
      </c>
      <c r="B262" s="215" t="s">
        <v>3044</v>
      </c>
      <c r="C262" s="14" t="s">
        <v>6</v>
      </c>
      <c r="D262" s="231"/>
      <c r="E262" s="299"/>
      <c r="F262" s="215" t="str">
        <f t="shared" si="6"/>
        <v>N/A</v>
      </c>
      <c r="G262" s="6"/>
      <c r="AA262" s="15" t="str">
        <f t="shared" si="7"/>
        <v/>
      </c>
      <c r="AB262" s="15"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5" customFormat="1" ht="29" x14ac:dyDescent="0.35">
      <c r="A263" s="7">
        <v>251</v>
      </c>
      <c r="B263" s="215" t="s">
        <v>3045</v>
      </c>
      <c r="C263" s="14" t="s">
        <v>5</v>
      </c>
      <c r="D263" s="231"/>
      <c r="E263" s="299"/>
      <c r="F263" s="215" t="str">
        <f t="shared" si="6"/>
        <v>N/A</v>
      </c>
      <c r="G263" s="6"/>
      <c r="AA263" s="15" t="str">
        <f t="shared" si="7"/>
        <v/>
      </c>
      <c r="AB263" s="15"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5" customFormat="1" ht="29" x14ac:dyDescent="0.35">
      <c r="A264" s="7">
        <v>252</v>
      </c>
      <c r="B264" s="215" t="s">
        <v>3046</v>
      </c>
      <c r="C264" s="14" t="s">
        <v>5</v>
      </c>
      <c r="D264" s="231"/>
      <c r="E264" s="299"/>
      <c r="F264" s="215" t="str">
        <f t="shared" si="6"/>
        <v>N/A</v>
      </c>
      <c r="G264" s="6"/>
      <c r="AA264" s="15" t="str">
        <f t="shared" si="7"/>
        <v/>
      </c>
      <c r="AB264" s="15"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5" customFormat="1" ht="29" x14ac:dyDescent="0.35">
      <c r="A265" s="7">
        <v>253</v>
      </c>
      <c r="B265" s="215" t="s">
        <v>3047</v>
      </c>
      <c r="C265" s="14" t="s">
        <v>6</v>
      </c>
      <c r="D265" s="231"/>
      <c r="E265" s="299"/>
      <c r="F265" s="215" t="str">
        <f t="shared" si="6"/>
        <v>N/A</v>
      </c>
      <c r="G265" s="6"/>
      <c r="AA265" s="15" t="str">
        <f t="shared" si="7"/>
        <v/>
      </c>
      <c r="AB265" s="15"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5" customFormat="1" ht="58" x14ac:dyDescent="0.35">
      <c r="A266" s="7">
        <v>254</v>
      </c>
      <c r="B266" s="215" t="s">
        <v>3048</v>
      </c>
      <c r="C266" s="14" t="s">
        <v>6</v>
      </c>
      <c r="D266" s="231"/>
      <c r="E266" s="299"/>
      <c r="F266" s="215" t="str">
        <f t="shared" si="6"/>
        <v>N/A</v>
      </c>
      <c r="G266" s="6"/>
      <c r="AA266" s="15" t="str">
        <f t="shared" si="7"/>
        <v/>
      </c>
      <c r="AB266" s="15"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5" customFormat="1" ht="29" x14ac:dyDescent="0.35">
      <c r="A267" s="7">
        <v>255</v>
      </c>
      <c r="B267" s="215" t="s">
        <v>3049</v>
      </c>
      <c r="C267" s="14" t="s">
        <v>5</v>
      </c>
      <c r="D267" s="231"/>
      <c r="E267" s="299"/>
      <c r="F267" s="215" t="str">
        <f t="shared" si="6"/>
        <v>N/A</v>
      </c>
      <c r="G267" s="6"/>
      <c r="AA267" s="15" t="str">
        <f t="shared" si="7"/>
        <v/>
      </c>
      <c r="AB267" s="15"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5" customFormat="1" ht="29" x14ac:dyDescent="0.35">
      <c r="A268" s="7">
        <v>256</v>
      </c>
      <c r="B268" s="215" t="s">
        <v>3050</v>
      </c>
      <c r="C268" s="14" t="s">
        <v>5</v>
      </c>
      <c r="D268" s="231"/>
      <c r="E268" s="299"/>
      <c r="F268" s="215" t="str">
        <f t="shared" si="6"/>
        <v>N/A</v>
      </c>
      <c r="G268" s="6"/>
      <c r="AA268" s="15" t="str">
        <f t="shared" si="7"/>
        <v/>
      </c>
      <c r="AB268" s="15"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5" customFormat="1" ht="29" x14ac:dyDescent="0.35">
      <c r="A269" s="7">
        <v>257</v>
      </c>
      <c r="B269" s="215" t="s">
        <v>3051</v>
      </c>
      <c r="C269" s="14" t="s">
        <v>6</v>
      </c>
      <c r="D269" s="231"/>
      <c r="E269" s="299"/>
      <c r="F269" s="215" t="str">
        <f t="shared" si="6"/>
        <v>N/A</v>
      </c>
      <c r="G269" s="6"/>
      <c r="AA269" s="15" t="str">
        <f t="shared" si="7"/>
        <v/>
      </c>
      <c r="AB269" s="15"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5" customFormat="1" ht="29" x14ac:dyDescent="0.35">
      <c r="A270" s="7">
        <v>258</v>
      </c>
      <c r="B270" s="215" t="s">
        <v>3052</v>
      </c>
      <c r="C270" s="14" t="s">
        <v>5</v>
      </c>
      <c r="D270" s="231"/>
      <c r="E270" s="299"/>
      <c r="F270" s="215" t="str">
        <f t="shared" ref="F270:F300" si="8">IF($D$10=$A$9,"N/A",$D$10)</f>
        <v>N/A</v>
      </c>
      <c r="G270" s="6"/>
      <c r="AA270" s="15" t="str">
        <f t="shared" ref="AA270:AA300" si="9">TRIM($D270)</f>
        <v/>
      </c>
      <c r="AB270" s="15"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5" customFormat="1" ht="29" x14ac:dyDescent="0.35">
      <c r="A271" s="7">
        <v>259</v>
      </c>
      <c r="B271" s="215" t="s">
        <v>3053</v>
      </c>
      <c r="C271" s="14" t="s">
        <v>5</v>
      </c>
      <c r="D271" s="231"/>
      <c r="E271" s="299"/>
      <c r="F271" s="215" t="str">
        <f t="shared" si="8"/>
        <v>N/A</v>
      </c>
      <c r="G271" s="6"/>
      <c r="AA271" s="15" t="str">
        <f t="shared" si="9"/>
        <v/>
      </c>
      <c r="AB271" s="15"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5" customFormat="1" x14ac:dyDescent="0.35">
      <c r="A272" s="7">
        <v>260</v>
      </c>
      <c r="B272" s="305" t="s">
        <v>3054</v>
      </c>
      <c r="C272" s="313"/>
      <c r="D272" s="231"/>
      <c r="E272" s="299"/>
      <c r="F272" s="215" t="str">
        <f t="shared" si="8"/>
        <v>N/A</v>
      </c>
      <c r="G272" s="6"/>
      <c r="AA272" s="15" t="str">
        <f t="shared" si="9"/>
        <v/>
      </c>
      <c r="AB272" s="15"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5" customFormat="1" x14ac:dyDescent="0.35">
      <c r="A273" s="7">
        <v>261</v>
      </c>
      <c r="B273" s="215" t="s">
        <v>3055</v>
      </c>
      <c r="C273" s="14" t="s">
        <v>5</v>
      </c>
      <c r="D273" s="231"/>
      <c r="E273" s="299"/>
      <c r="F273" s="215" t="str">
        <f t="shared" si="8"/>
        <v>N/A</v>
      </c>
      <c r="G273" s="6"/>
      <c r="AA273" s="15" t="str">
        <f t="shared" si="9"/>
        <v/>
      </c>
      <c r="AB273" s="15"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5" customFormat="1" x14ac:dyDescent="0.35">
      <c r="A274" s="7">
        <v>262</v>
      </c>
      <c r="B274" s="215" t="s">
        <v>3056</v>
      </c>
      <c r="C274" s="14" t="s">
        <v>5</v>
      </c>
      <c r="D274" s="231"/>
      <c r="E274" s="299"/>
      <c r="F274" s="215" t="str">
        <f t="shared" si="8"/>
        <v>N/A</v>
      </c>
      <c r="G274" s="6"/>
      <c r="AA274" s="15" t="str">
        <f t="shared" si="9"/>
        <v/>
      </c>
      <c r="AB274" s="15"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5" customFormat="1" x14ac:dyDescent="0.35">
      <c r="A275" s="7">
        <v>263</v>
      </c>
      <c r="B275" s="215" t="s">
        <v>3057</v>
      </c>
      <c r="C275" s="14" t="s">
        <v>7</v>
      </c>
      <c r="D275" s="231"/>
      <c r="E275" s="299"/>
      <c r="F275" s="215" t="str">
        <f t="shared" si="8"/>
        <v>N/A</v>
      </c>
      <c r="G275" s="6"/>
      <c r="AA275" s="15" t="str">
        <f t="shared" si="9"/>
        <v/>
      </c>
      <c r="AB275" s="15"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5" customFormat="1" x14ac:dyDescent="0.35">
      <c r="A276" s="7">
        <v>264</v>
      </c>
      <c r="B276" s="215" t="s">
        <v>3058</v>
      </c>
      <c r="C276" s="292" t="s">
        <v>222</v>
      </c>
      <c r="D276" s="231"/>
      <c r="E276" s="299"/>
      <c r="F276" s="215" t="str">
        <f t="shared" si="8"/>
        <v>N/A</v>
      </c>
      <c r="G276" s="6"/>
      <c r="AA276" s="15" t="str">
        <f t="shared" si="9"/>
        <v/>
      </c>
      <c r="AB276" s="15"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5" customFormat="1" x14ac:dyDescent="0.35">
      <c r="A277" s="7">
        <v>265</v>
      </c>
      <c r="B277" s="306" t="s">
        <v>3059</v>
      </c>
      <c r="C277" s="14" t="s">
        <v>5</v>
      </c>
      <c r="D277" s="231"/>
      <c r="E277" s="299"/>
      <c r="F277" s="215" t="str">
        <f t="shared" si="8"/>
        <v>N/A</v>
      </c>
      <c r="G277" s="6"/>
      <c r="AA277" s="15" t="str">
        <f t="shared" si="9"/>
        <v/>
      </c>
      <c r="AB277" s="15"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5" customFormat="1" x14ac:dyDescent="0.35">
      <c r="A278" s="7">
        <v>266</v>
      </c>
      <c r="B278" s="306" t="s">
        <v>3060</v>
      </c>
      <c r="C278" s="14" t="s">
        <v>5</v>
      </c>
      <c r="D278" s="231"/>
      <c r="E278" s="299"/>
      <c r="F278" s="215" t="str">
        <f t="shared" si="8"/>
        <v>N/A</v>
      </c>
      <c r="G278" s="6"/>
      <c r="AA278" s="15" t="str">
        <f t="shared" si="9"/>
        <v/>
      </c>
      <c r="AB278" s="15"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5" customFormat="1" x14ac:dyDescent="0.35">
      <c r="A279" s="7">
        <v>267</v>
      </c>
      <c r="B279" s="306" t="s">
        <v>3061</v>
      </c>
      <c r="C279" s="14" t="s">
        <v>5</v>
      </c>
      <c r="D279" s="231"/>
      <c r="E279" s="299"/>
      <c r="F279" s="215" t="str">
        <f t="shared" si="8"/>
        <v>N/A</v>
      </c>
      <c r="G279" s="6"/>
      <c r="AA279" s="15" t="str">
        <f t="shared" si="9"/>
        <v/>
      </c>
      <c r="AB279" s="15"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5" customFormat="1" ht="29" x14ac:dyDescent="0.35">
      <c r="A280" s="7">
        <v>268</v>
      </c>
      <c r="B280" s="215" t="s">
        <v>3062</v>
      </c>
      <c r="C280" s="14" t="s">
        <v>5</v>
      </c>
      <c r="D280" s="231"/>
      <c r="E280" s="299"/>
      <c r="F280" s="215" t="str">
        <f t="shared" si="8"/>
        <v>N/A</v>
      </c>
      <c r="G280" s="6"/>
      <c r="AA280" s="15" t="str">
        <f t="shared" si="9"/>
        <v/>
      </c>
      <c r="AB280" s="15"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5" customFormat="1" ht="29" x14ac:dyDescent="0.35">
      <c r="A281" s="7">
        <v>269</v>
      </c>
      <c r="B281" s="215" t="s">
        <v>3063</v>
      </c>
      <c r="C281" s="14" t="s">
        <v>5</v>
      </c>
      <c r="D281" s="231"/>
      <c r="E281" s="299"/>
      <c r="F281" s="215" t="str">
        <f t="shared" si="8"/>
        <v>N/A</v>
      </c>
      <c r="G281" s="6"/>
      <c r="AA281" s="15" t="str">
        <f t="shared" si="9"/>
        <v/>
      </c>
      <c r="AB281" s="15"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5" customFormat="1" ht="43.5" x14ac:dyDescent="0.35">
      <c r="A282" s="7">
        <v>270</v>
      </c>
      <c r="B282" s="215" t="s">
        <v>3064</v>
      </c>
      <c r="C282" s="14" t="s">
        <v>5</v>
      </c>
      <c r="D282" s="231"/>
      <c r="E282" s="299"/>
      <c r="F282" s="215" t="str">
        <f t="shared" si="8"/>
        <v>N/A</v>
      </c>
      <c r="G282" s="6"/>
      <c r="AA282" s="15" t="str">
        <f t="shared" si="9"/>
        <v/>
      </c>
      <c r="AB282" s="15"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5" customFormat="1" ht="43.5" x14ac:dyDescent="0.35">
      <c r="A283" s="7">
        <v>271</v>
      </c>
      <c r="B283" s="215" t="s">
        <v>3065</v>
      </c>
      <c r="C283" s="14" t="s">
        <v>7</v>
      </c>
      <c r="D283" s="231"/>
      <c r="E283" s="299"/>
      <c r="F283" s="215" t="str">
        <f t="shared" si="8"/>
        <v>N/A</v>
      </c>
      <c r="G283" s="6"/>
      <c r="AA283" s="15" t="str">
        <f t="shared" si="9"/>
        <v/>
      </c>
      <c r="AB283" s="15"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5" customFormat="1" x14ac:dyDescent="0.35">
      <c r="A284" s="7">
        <v>272</v>
      </c>
      <c r="B284" s="215" t="s">
        <v>3066</v>
      </c>
      <c r="C284" s="14" t="s">
        <v>5</v>
      </c>
      <c r="D284" s="231"/>
      <c r="E284" s="299"/>
      <c r="F284" s="215" t="str">
        <f t="shared" si="8"/>
        <v>N/A</v>
      </c>
      <c r="G284" s="6"/>
      <c r="AA284" s="15" t="str">
        <f t="shared" si="9"/>
        <v/>
      </c>
      <c r="AB284" s="15"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5" customFormat="1" x14ac:dyDescent="0.35">
      <c r="A285" s="7">
        <v>273</v>
      </c>
      <c r="B285" s="215" t="s">
        <v>3067</v>
      </c>
      <c r="C285" s="14" t="s">
        <v>5</v>
      </c>
      <c r="D285" s="231"/>
      <c r="E285" s="299"/>
      <c r="F285" s="215" t="str">
        <f t="shared" si="8"/>
        <v>N/A</v>
      </c>
      <c r="G285" s="6"/>
      <c r="AA285" s="15" t="str">
        <f t="shared" si="9"/>
        <v/>
      </c>
      <c r="AB285" s="15"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5" customFormat="1" x14ac:dyDescent="0.35">
      <c r="A286" s="7">
        <v>274</v>
      </c>
      <c r="B286" s="215" t="s">
        <v>3068</v>
      </c>
      <c r="C286" s="14" t="s">
        <v>6</v>
      </c>
      <c r="D286" s="231"/>
      <c r="E286" s="299"/>
      <c r="F286" s="215" t="str">
        <f t="shared" si="8"/>
        <v>N/A</v>
      </c>
      <c r="G286" s="6"/>
      <c r="AA286" s="15" t="str">
        <f t="shared" si="9"/>
        <v/>
      </c>
      <c r="AB286" s="15"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5" customFormat="1" ht="29" x14ac:dyDescent="0.35">
      <c r="A287" s="7">
        <v>275</v>
      </c>
      <c r="B287" s="215" t="s">
        <v>3069</v>
      </c>
      <c r="C287" s="14" t="s">
        <v>7</v>
      </c>
      <c r="D287" s="231"/>
      <c r="E287" s="299"/>
      <c r="F287" s="215" t="str">
        <f t="shared" si="8"/>
        <v>N/A</v>
      </c>
      <c r="G287" s="6"/>
      <c r="AA287" s="15" t="str">
        <f t="shared" si="9"/>
        <v/>
      </c>
      <c r="AB287" s="15"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5" customFormat="1" ht="29" x14ac:dyDescent="0.35">
      <c r="A288" s="7">
        <v>276</v>
      </c>
      <c r="B288" s="215" t="s">
        <v>3070</v>
      </c>
      <c r="C288" s="349" t="s">
        <v>222</v>
      </c>
      <c r="D288" s="231"/>
      <c r="E288" s="299"/>
      <c r="F288" s="215" t="str">
        <f t="shared" si="8"/>
        <v>N/A</v>
      </c>
      <c r="G288" s="6"/>
      <c r="AA288" s="15" t="str">
        <f t="shared" si="9"/>
        <v/>
      </c>
      <c r="AB288" s="15"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5" customFormat="1" x14ac:dyDescent="0.35">
      <c r="A289" s="7">
        <v>277</v>
      </c>
      <c r="B289" s="306" t="s">
        <v>798</v>
      </c>
      <c r="C289" s="14" t="s">
        <v>5</v>
      </c>
      <c r="D289" s="231"/>
      <c r="E289" s="299"/>
      <c r="F289" s="215" t="str">
        <f t="shared" si="8"/>
        <v>N/A</v>
      </c>
      <c r="G289" s="6"/>
      <c r="AA289" s="15" t="str">
        <f t="shared" si="9"/>
        <v/>
      </c>
      <c r="AB289" s="15"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5" customFormat="1" x14ac:dyDescent="0.35">
      <c r="A290" s="7">
        <v>278</v>
      </c>
      <c r="B290" s="306" t="s">
        <v>3071</v>
      </c>
      <c r="C290" s="14" t="s">
        <v>5</v>
      </c>
      <c r="D290" s="231"/>
      <c r="E290" s="299"/>
      <c r="F290" s="215" t="str">
        <f t="shared" si="8"/>
        <v>N/A</v>
      </c>
      <c r="G290" s="6"/>
      <c r="AA290" s="15" t="str">
        <f t="shared" si="9"/>
        <v/>
      </c>
      <c r="AB290" s="15"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5" customFormat="1" x14ac:dyDescent="0.35">
      <c r="A291" s="7">
        <v>279</v>
      </c>
      <c r="B291" s="306" t="s">
        <v>3072</v>
      </c>
      <c r="C291" s="14" t="s">
        <v>5</v>
      </c>
      <c r="D291" s="231"/>
      <c r="E291" s="299"/>
      <c r="F291" s="215" t="str">
        <f t="shared" si="8"/>
        <v>N/A</v>
      </c>
      <c r="G291" s="6"/>
      <c r="AA291" s="15" t="str">
        <f t="shared" si="9"/>
        <v/>
      </c>
      <c r="AB291" s="15"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5" customFormat="1" x14ac:dyDescent="0.35">
      <c r="A292" s="7">
        <v>280</v>
      </c>
      <c r="B292" s="306" t="s">
        <v>3073</v>
      </c>
      <c r="C292" s="14" t="s">
        <v>5</v>
      </c>
      <c r="D292" s="231"/>
      <c r="E292" s="299"/>
      <c r="F292" s="215" t="str">
        <f t="shared" si="8"/>
        <v>N/A</v>
      </c>
      <c r="G292" s="6"/>
      <c r="AA292" s="15" t="str">
        <f t="shared" si="9"/>
        <v/>
      </c>
      <c r="AB292" s="15"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5" customFormat="1" x14ac:dyDescent="0.35">
      <c r="A293" s="7">
        <v>281</v>
      </c>
      <c r="B293" s="306" t="s">
        <v>3074</v>
      </c>
      <c r="C293" s="14" t="s">
        <v>5</v>
      </c>
      <c r="D293" s="231"/>
      <c r="E293" s="299"/>
      <c r="F293" s="215" t="str">
        <f t="shared" si="8"/>
        <v>N/A</v>
      </c>
      <c r="G293" s="6"/>
      <c r="AA293" s="15" t="str">
        <f t="shared" si="9"/>
        <v/>
      </c>
      <c r="AB293" s="15"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5" customFormat="1" x14ac:dyDescent="0.35">
      <c r="A294" s="7">
        <v>282</v>
      </c>
      <c r="B294" s="306" t="s">
        <v>3075</v>
      </c>
      <c r="C294" s="14" t="s">
        <v>5</v>
      </c>
      <c r="D294" s="231"/>
      <c r="E294" s="299"/>
      <c r="F294" s="215" t="str">
        <f t="shared" si="8"/>
        <v>N/A</v>
      </c>
      <c r="G294" s="6"/>
      <c r="AA294" s="15" t="str">
        <f t="shared" si="9"/>
        <v/>
      </c>
      <c r="AB294" s="15"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5" customFormat="1" x14ac:dyDescent="0.35">
      <c r="A295" s="7">
        <v>283</v>
      </c>
      <c r="B295" s="306" t="s">
        <v>3076</v>
      </c>
      <c r="C295" s="14" t="s">
        <v>5</v>
      </c>
      <c r="D295" s="231"/>
      <c r="E295" s="299"/>
      <c r="F295" s="215" t="str">
        <f t="shared" si="8"/>
        <v>N/A</v>
      </c>
      <c r="G295" s="6"/>
      <c r="AA295" s="15" t="str">
        <f t="shared" si="9"/>
        <v/>
      </c>
      <c r="AB295" s="15"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5" customFormat="1" x14ac:dyDescent="0.35">
      <c r="A296" s="7">
        <v>284</v>
      </c>
      <c r="B296" s="306" t="s">
        <v>3077</v>
      </c>
      <c r="C296" s="14" t="s">
        <v>5</v>
      </c>
      <c r="D296" s="231"/>
      <c r="E296" s="299"/>
      <c r="F296" s="215" t="str">
        <f t="shared" si="8"/>
        <v>N/A</v>
      </c>
      <c r="G296" s="6"/>
      <c r="AA296" s="15" t="str">
        <f t="shared" si="9"/>
        <v/>
      </c>
      <c r="AB296" s="15"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5" customFormat="1" x14ac:dyDescent="0.35">
      <c r="A297" s="7">
        <v>285</v>
      </c>
      <c r="B297" s="306" t="s">
        <v>3078</v>
      </c>
      <c r="C297" s="14" t="s">
        <v>5</v>
      </c>
      <c r="D297" s="231"/>
      <c r="E297" s="299"/>
      <c r="F297" s="215" t="str">
        <f t="shared" si="8"/>
        <v>N/A</v>
      </c>
      <c r="G297" s="6"/>
      <c r="AA297" s="15" t="str">
        <f t="shared" si="9"/>
        <v/>
      </c>
      <c r="AB297" s="15"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5" customFormat="1" x14ac:dyDescent="0.35">
      <c r="A298" s="7">
        <v>286</v>
      </c>
      <c r="B298" s="306" t="s">
        <v>3079</v>
      </c>
      <c r="C298" s="14" t="s">
        <v>7</v>
      </c>
      <c r="D298" s="231"/>
      <c r="E298" s="299"/>
      <c r="F298" s="215" t="str">
        <f t="shared" si="8"/>
        <v>N/A</v>
      </c>
      <c r="G298" s="6"/>
      <c r="AA298" s="15" t="str">
        <f t="shared" si="9"/>
        <v/>
      </c>
      <c r="AB298" s="15"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5" customFormat="1" x14ac:dyDescent="0.35">
      <c r="A299" s="7">
        <v>287</v>
      </c>
      <c r="B299" s="306" t="s">
        <v>3080</v>
      </c>
      <c r="C299" s="14" t="s">
        <v>5</v>
      </c>
      <c r="D299" s="231"/>
      <c r="E299" s="299"/>
      <c r="F299" s="215" t="str">
        <f t="shared" si="8"/>
        <v>N/A</v>
      </c>
      <c r="G299" s="6"/>
      <c r="AA299" s="15" t="str">
        <f t="shared" si="9"/>
        <v/>
      </c>
      <c r="AB299" s="15"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5" customFormat="1" x14ac:dyDescent="0.35">
      <c r="A300" s="7">
        <v>288</v>
      </c>
      <c r="B300" s="306" t="s">
        <v>3081</v>
      </c>
      <c r="C300" s="14" t="s">
        <v>5</v>
      </c>
      <c r="D300" s="231"/>
      <c r="E300" s="299"/>
      <c r="F300" s="215" t="str">
        <f t="shared" si="8"/>
        <v>N/A</v>
      </c>
      <c r="G300" s="6"/>
      <c r="AA300" s="15" t="str">
        <f t="shared" si="9"/>
        <v/>
      </c>
      <c r="AB300" s="15"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300 C13:E300 G13:G300">
    <cfRule type="expression" dxfId="76" priority="5">
      <formula>$C13=""</formula>
    </cfRule>
  </conditionalFormatting>
  <conditionalFormatting sqref="B13:B300">
    <cfRule type="expression" dxfId="75" priority="4">
      <formula>$C13=""</formula>
    </cfRule>
  </conditionalFormatting>
  <conditionalFormatting sqref="F13:F300">
    <cfRule type="expression" dxfId="74" priority="3">
      <formula>$C13=""</formula>
    </cfRule>
  </conditionalFormatting>
  <conditionalFormatting sqref="A1:G1">
    <cfRule type="cellIs" dxfId="73"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300">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&amp;"Calibri,Italic"&amp;11Time and Attendance</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FormatSpecs">
                <anchor moveWithCells="1" sizeWithCells="1">
                  <from>
                    <xdr:col>28</xdr:col>
                    <xdr:colOff>190500</xdr:colOff>
                    <xdr:row>12</xdr:row>
                    <xdr:rowOff>127000</xdr:rowOff>
                  </from>
                  <to>
                    <xdr:col>28</xdr:col>
                    <xdr:colOff>469900</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D13:D300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AI10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SUBTOTAL(3,A13:A1012)</f>
        <v>1000</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Panel'!F61&amp;" - "&amp;'Control Panel'!E61</f>
        <v>4.16 - Module 15</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row r="13" spans="1:35" s="15" customFormat="1" x14ac:dyDescent="0.35">
      <c r="A13" s="9">
        <v>1</v>
      </c>
      <c r="B13" s="11"/>
      <c r="C13" s="16"/>
      <c r="D13" s="9"/>
      <c r="E13" s="16"/>
      <c r="F13" s="216" t="str">
        <f>IF($D$10=$A$9,"N/A",$D$10)</f>
        <v>N/A</v>
      </c>
      <c r="G13" s="11"/>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11"/>
      <c r="C14" s="16"/>
      <c r="D14" s="9"/>
      <c r="E14" s="16"/>
      <c r="F14" s="216" t="str">
        <f t="shared" ref="F14:F77" si="0">IF($D$10=$A$9,"N/A",$D$10)</f>
        <v>N/A</v>
      </c>
      <c r="G14" s="11"/>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11"/>
      <c r="C15" s="16"/>
      <c r="D15" s="9"/>
      <c r="E15" s="16"/>
      <c r="F15" s="216" t="str">
        <f t="shared" si="0"/>
        <v>N/A</v>
      </c>
      <c r="G15" s="11"/>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11"/>
      <c r="C16" s="16"/>
      <c r="D16" s="9"/>
      <c r="E16" s="16"/>
      <c r="F16" s="216" t="str">
        <f t="shared" si="0"/>
        <v>N/A</v>
      </c>
      <c r="G16" s="11"/>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11"/>
      <c r="C17" s="16"/>
      <c r="D17" s="9"/>
      <c r="E17" s="16"/>
      <c r="F17" s="216" t="str">
        <f t="shared" si="0"/>
        <v>N/A</v>
      </c>
      <c r="G17" s="11"/>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11"/>
      <c r="C18" s="16"/>
      <c r="D18" s="9"/>
      <c r="E18" s="16"/>
      <c r="F18" s="216" t="str">
        <f t="shared" si="0"/>
        <v>N/A</v>
      </c>
      <c r="G18" s="11"/>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11"/>
      <c r="C19" s="16"/>
      <c r="D19" s="9"/>
      <c r="E19" s="16"/>
      <c r="F19" s="216" t="str">
        <f t="shared" si="0"/>
        <v>N/A</v>
      </c>
      <c r="G19" s="11"/>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11"/>
      <c r="C20" s="16"/>
      <c r="D20" s="9"/>
      <c r="E20" s="16"/>
      <c r="F20" s="216" t="str">
        <f t="shared" si="0"/>
        <v>N/A</v>
      </c>
      <c r="G20" s="11"/>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11"/>
      <c r="C21" s="16"/>
      <c r="D21" s="9"/>
      <c r="E21" s="16"/>
      <c r="F21" s="216" t="str">
        <f t="shared" si="0"/>
        <v>N/A</v>
      </c>
      <c r="G21" s="11"/>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11"/>
      <c r="C22" s="16"/>
      <c r="D22" s="9"/>
      <c r="E22" s="16"/>
      <c r="F22" s="216" t="str">
        <f t="shared" si="0"/>
        <v>N/A</v>
      </c>
      <c r="G22" s="11"/>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11"/>
      <c r="C23" s="16"/>
      <c r="D23" s="9"/>
      <c r="E23" s="16"/>
      <c r="F23" s="216" t="str">
        <f t="shared" si="0"/>
        <v>N/A</v>
      </c>
      <c r="G23" s="11"/>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11"/>
      <c r="C24" s="16"/>
      <c r="D24" s="9"/>
      <c r="E24" s="16"/>
      <c r="F24" s="216" t="str">
        <f t="shared" si="0"/>
        <v>N/A</v>
      </c>
      <c r="G24" s="11"/>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6"/>
      <c r="C25" s="12"/>
      <c r="D25" s="12"/>
      <c r="E25" s="12"/>
      <c r="F25" s="216"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6"/>
      <c r="C26" s="12"/>
      <c r="D26" s="12"/>
      <c r="E26" s="12"/>
      <c r="F26" s="216"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6"/>
      <c r="C27" s="12"/>
      <c r="D27" s="12"/>
      <c r="E27" s="12"/>
      <c r="F27" s="216"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6"/>
      <c r="C28" s="12"/>
      <c r="D28" s="12"/>
      <c r="E28" s="12"/>
      <c r="F28" s="216"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6"/>
      <c r="C29" s="12"/>
      <c r="D29" s="12"/>
      <c r="E29" s="12"/>
      <c r="F29" s="216"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6"/>
      <c r="C30" s="12"/>
      <c r="D30" s="12"/>
      <c r="E30" s="12"/>
      <c r="F30" s="216"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x14ac:dyDescent="0.35">
      <c r="A31" s="7">
        <v>19</v>
      </c>
      <c r="B31" s="6"/>
      <c r="C31" s="12"/>
      <c r="D31" s="8"/>
      <c r="E31" s="12"/>
      <c r="F31" s="216"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6"/>
      <c r="C32" s="12"/>
      <c r="D32" s="8"/>
      <c r="E32" s="12"/>
      <c r="F32" s="216"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6"/>
      <c r="C33" s="12"/>
      <c r="D33" s="8"/>
      <c r="E33" s="12"/>
      <c r="F33" s="216"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6"/>
      <c r="C34" s="12"/>
      <c r="D34" s="8"/>
      <c r="E34" s="12"/>
      <c r="F34" s="216"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6"/>
      <c r="C35" s="12"/>
      <c r="D35" s="8"/>
      <c r="E35" s="12"/>
      <c r="F35" s="216"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6"/>
      <c r="C36" s="12"/>
      <c r="D36" s="8"/>
      <c r="E36" s="12"/>
      <c r="F36" s="216"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6"/>
      <c r="C37" s="12"/>
      <c r="D37" s="8"/>
      <c r="E37" s="12"/>
      <c r="F37" s="216"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6"/>
      <c r="C38" s="12"/>
      <c r="D38" s="8"/>
      <c r="E38" s="12"/>
      <c r="F38" s="216"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6"/>
      <c r="C39" s="12"/>
      <c r="D39" s="8"/>
      <c r="E39" s="12"/>
      <c r="F39" s="216"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6"/>
      <c r="C40" s="12"/>
      <c r="D40" s="8"/>
      <c r="E40" s="12"/>
      <c r="F40" s="216"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6"/>
      <c r="C41" s="12"/>
      <c r="D41" s="8"/>
      <c r="E41" s="12"/>
      <c r="F41" s="216"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6"/>
      <c r="C42" s="12"/>
      <c r="D42" s="8"/>
      <c r="E42" s="12"/>
      <c r="F42" s="216"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x14ac:dyDescent="0.35">
      <c r="A43" s="7">
        <v>31</v>
      </c>
      <c r="B43" s="6"/>
      <c r="C43" s="12"/>
      <c r="D43" s="8"/>
      <c r="E43" s="12"/>
      <c r="F43" s="216"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6"/>
      <c r="C44" s="12"/>
      <c r="D44" s="8"/>
      <c r="E44" s="12"/>
      <c r="F44" s="216"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6"/>
      <c r="C45" s="12"/>
      <c r="D45" s="8"/>
      <c r="E45" s="12"/>
      <c r="F45" s="216"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6"/>
      <c r="C46" s="12"/>
      <c r="D46" s="8"/>
      <c r="E46" s="12"/>
      <c r="F46" s="216"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6"/>
      <c r="C47" s="12"/>
      <c r="D47" s="8"/>
      <c r="E47" s="12"/>
      <c r="F47" s="216"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6"/>
      <c r="C48" s="12"/>
      <c r="D48" s="8"/>
      <c r="E48" s="12"/>
      <c r="F48" s="216"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x14ac:dyDescent="0.35">
      <c r="A49" s="7">
        <v>37</v>
      </c>
      <c r="B49" s="6"/>
      <c r="C49" s="12"/>
      <c r="D49" s="8"/>
      <c r="E49" s="12"/>
      <c r="F49" s="216"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6"/>
      <c r="C50" s="12"/>
      <c r="D50" s="8"/>
      <c r="E50" s="12"/>
      <c r="F50" s="216"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6"/>
      <c r="C51" s="12"/>
      <c r="D51" s="8"/>
      <c r="E51" s="12"/>
      <c r="F51" s="216"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6"/>
      <c r="C52" s="12"/>
      <c r="D52" s="8"/>
      <c r="E52" s="12"/>
      <c r="F52" s="216"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6"/>
      <c r="C53" s="12"/>
      <c r="D53" s="8"/>
      <c r="E53" s="12"/>
      <c r="F53" s="216"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6"/>
      <c r="C54" s="12"/>
      <c r="D54" s="8"/>
      <c r="E54" s="12"/>
      <c r="F54" s="216"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6"/>
      <c r="C55" s="12"/>
      <c r="D55" s="8"/>
      <c r="E55" s="12"/>
      <c r="F55" s="216"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x14ac:dyDescent="0.35">
      <c r="A56" s="7">
        <v>44</v>
      </c>
      <c r="B56" s="6"/>
      <c r="C56" s="12"/>
      <c r="D56" s="8"/>
      <c r="E56" s="12"/>
      <c r="F56" s="216"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6"/>
      <c r="C57" s="12"/>
      <c r="D57" s="8"/>
      <c r="E57" s="12"/>
      <c r="F57" s="216"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x14ac:dyDescent="0.35">
      <c r="A58" s="7">
        <v>46</v>
      </c>
      <c r="B58" s="6"/>
      <c r="C58" s="12"/>
      <c r="D58" s="8"/>
      <c r="E58" s="12"/>
      <c r="F58" s="216"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x14ac:dyDescent="0.35">
      <c r="A59" s="7">
        <v>47</v>
      </c>
      <c r="B59" s="6"/>
      <c r="C59" s="12"/>
      <c r="D59" s="8"/>
      <c r="E59" s="12"/>
      <c r="F59" s="216"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x14ac:dyDescent="0.35">
      <c r="A60" s="7">
        <v>48</v>
      </c>
      <c r="B60" s="6"/>
      <c r="C60" s="12"/>
      <c r="D60" s="8"/>
      <c r="E60" s="12"/>
      <c r="F60" s="216"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6"/>
      <c r="C61" s="12"/>
      <c r="D61" s="8"/>
      <c r="E61" s="12"/>
      <c r="F61" s="216"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6"/>
      <c r="C62" s="12"/>
      <c r="D62" s="8"/>
      <c r="E62" s="12"/>
      <c r="F62" s="216"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6"/>
      <c r="C63" s="12"/>
      <c r="D63" s="8"/>
      <c r="E63" s="12"/>
      <c r="F63" s="216"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x14ac:dyDescent="0.35">
      <c r="A64" s="7">
        <v>52</v>
      </c>
      <c r="B64" s="6"/>
      <c r="C64" s="12"/>
      <c r="D64" s="8"/>
      <c r="E64" s="12"/>
      <c r="F64" s="216"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6"/>
      <c r="C65" s="12"/>
      <c r="D65" s="8"/>
      <c r="E65" s="12"/>
      <c r="F65" s="216"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6"/>
      <c r="C66" s="12"/>
      <c r="D66" s="8"/>
      <c r="E66" s="12"/>
      <c r="F66" s="216"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6"/>
      <c r="C67" s="12"/>
      <c r="D67" s="8"/>
      <c r="E67" s="12"/>
      <c r="F67" s="216"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x14ac:dyDescent="0.35">
      <c r="A68" s="7">
        <v>56</v>
      </c>
      <c r="B68" s="6"/>
      <c r="C68" s="12"/>
      <c r="D68" s="8"/>
      <c r="E68" s="12"/>
      <c r="F68" s="216"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6"/>
      <c r="C69" s="12"/>
      <c r="D69" s="8"/>
      <c r="E69" s="12"/>
      <c r="F69" s="216"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6"/>
      <c r="C70" s="12"/>
      <c r="D70" s="8"/>
      <c r="E70" s="12"/>
      <c r="F70" s="216"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6"/>
      <c r="C71" s="12"/>
      <c r="D71" s="8"/>
      <c r="E71" s="12"/>
      <c r="F71" s="216"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6"/>
      <c r="C72" s="12"/>
      <c r="D72" s="8"/>
      <c r="E72" s="12"/>
      <c r="F72" s="216"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6"/>
      <c r="C73" s="12"/>
      <c r="D73" s="8"/>
      <c r="E73" s="12"/>
      <c r="F73" s="216"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6"/>
      <c r="C74" s="12"/>
      <c r="D74" s="8"/>
      <c r="E74" s="12"/>
      <c r="F74" s="216"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6"/>
      <c r="C75" s="12"/>
      <c r="D75" s="8"/>
      <c r="E75" s="12"/>
      <c r="F75" s="216"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6"/>
      <c r="C76" s="12"/>
      <c r="D76" s="8"/>
      <c r="E76" s="12"/>
      <c r="F76" s="216"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6"/>
      <c r="C77" s="12"/>
      <c r="D77" s="8"/>
      <c r="E77" s="12"/>
      <c r="F77" s="216"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x14ac:dyDescent="0.35">
      <c r="A78" s="7">
        <v>66</v>
      </c>
      <c r="B78" s="6"/>
      <c r="C78" s="12"/>
      <c r="D78" s="8"/>
      <c r="E78" s="12"/>
      <c r="F78" s="216"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x14ac:dyDescent="0.35">
      <c r="A79" s="7">
        <v>67</v>
      </c>
      <c r="B79" s="6"/>
      <c r="C79" s="12"/>
      <c r="D79" s="8"/>
      <c r="E79" s="12"/>
      <c r="F79" s="216"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6"/>
      <c r="C80" s="12"/>
      <c r="D80" s="8"/>
      <c r="E80" s="12"/>
      <c r="F80" s="216"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6"/>
      <c r="C81" s="12"/>
      <c r="D81" s="8"/>
      <c r="E81" s="12"/>
      <c r="F81" s="216"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6"/>
      <c r="C82" s="12"/>
      <c r="D82" s="8"/>
      <c r="E82" s="12"/>
      <c r="F82" s="216"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6"/>
      <c r="C83" s="12"/>
      <c r="D83" s="8"/>
      <c r="E83" s="12"/>
      <c r="F83" s="216"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6"/>
      <c r="C84" s="12"/>
      <c r="D84" s="8"/>
      <c r="E84" s="12"/>
      <c r="F84" s="216"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6"/>
      <c r="C85" s="12"/>
      <c r="D85" s="8"/>
      <c r="E85" s="12"/>
      <c r="F85" s="216"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6"/>
      <c r="C86" s="12"/>
      <c r="D86" s="8"/>
      <c r="E86" s="12"/>
      <c r="F86" s="216"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6"/>
      <c r="C87" s="12"/>
      <c r="D87" s="8"/>
      <c r="E87" s="12"/>
      <c r="F87" s="216"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6"/>
      <c r="C88" s="12"/>
      <c r="D88" s="8"/>
      <c r="E88" s="12"/>
      <c r="F88" s="216"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6"/>
      <c r="C89" s="12"/>
      <c r="D89" s="8"/>
      <c r="E89" s="12"/>
      <c r="F89" s="216"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6"/>
      <c r="C90" s="12"/>
      <c r="D90" s="8"/>
      <c r="E90" s="12"/>
      <c r="F90" s="216"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6"/>
      <c r="C91" s="12"/>
      <c r="D91" s="8"/>
      <c r="E91" s="12"/>
      <c r="F91" s="216"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6"/>
      <c r="C92" s="12"/>
      <c r="D92" s="8"/>
      <c r="E92" s="12"/>
      <c r="F92" s="216"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x14ac:dyDescent="0.35">
      <c r="A93" s="7">
        <v>81</v>
      </c>
      <c r="B93" s="6"/>
      <c r="C93" s="12"/>
      <c r="D93" s="8"/>
      <c r="E93" s="12"/>
      <c r="F93" s="216"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6"/>
      <c r="C94" s="12"/>
      <c r="D94" s="8"/>
      <c r="E94" s="12"/>
      <c r="F94" s="216"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6"/>
      <c r="C95" s="12"/>
      <c r="D95" s="8"/>
      <c r="E95" s="12"/>
      <c r="F95" s="216"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6"/>
      <c r="C96" s="12"/>
      <c r="D96" s="8"/>
      <c r="E96" s="12"/>
      <c r="F96" s="216"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6"/>
      <c r="C97" s="12"/>
      <c r="D97" s="8"/>
      <c r="E97" s="12"/>
      <c r="F97" s="216"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6"/>
      <c r="C98" s="12"/>
      <c r="D98" s="8"/>
      <c r="E98" s="12"/>
      <c r="F98" s="216"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6"/>
      <c r="C99" s="12"/>
      <c r="D99" s="8"/>
      <c r="E99" s="12"/>
      <c r="F99" s="216"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6"/>
      <c r="C100" s="12"/>
      <c r="D100" s="8"/>
      <c r="E100" s="12"/>
      <c r="F100" s="216"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6"/>
      <c r="C101" s="12"/>
      <c r="D101" s="8"/>
      <c r="E101" s="12"/>
      <c r="F101" s="216"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6"/>
      <c r="C102" s="12"/>
      <c r="D102" s="8"/>
      <c r="E102" s="12"/>
      <c r="F102" s="216"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6"/>
      <c r="C103" s="12"/>
      <c r="D103" s="8"/>
      <c r="E103" s="12"/>
      <c r="F103" s="216"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6"/>
      <c r="C104" s="12"/>
      <c r="D104" s="8"/>
      <c r="E104" s="12"/>
      <c r="F104" s="216"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6"/>
      <c r="C105" s="12"/>
      <c r="D105" s="8"/>
      <c r="E105" s="12"/>
      <c r="F105" s="216"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6"/>
      <c r="C106" s="12"/>
      <c r="D106" s="8"/>
      <c r="E106" s="12"/>
      <c r="F106" s="216"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6"/>
      <c r="C107" s="12"/>
      <c r="D107" s="8"/>
      <c r="E107" s="12"/>
      <c r="F107" s="216"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x14ac:dyDescent="0.35">
      <c r="A108" s="7">
        <v>96</v>
      </c>
      <c r="B108" s="6"/>
      <c r="C108" s="12"/>
      <c r="D108" s="8"/>
      <c r="E108" s="12"/>
      <c r="F108" s="216"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x14ac:dyDescent="0.35">
      <c r="A109" s="7">
        <v>97</v>
      </c>
      <c r="B109" s="6"/>
      <c r="C109" s="12"/>
      <c r="D109" s="8"/>
      <c r="E109" s="12"/>
      <c r="F109" s="216"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6"/>
      <c r="C110" s="12"/>
      <c r="D110" s="8"/>
      <c r="E110" s="12"/>
      <c r="F110" s="216"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6"/>
      <c r="C111" s="12"/>
      <c r="D111" s="8"/>
      <c r="E111" s="12"/>
      <c r="F111" s="216"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6"/>
      <c r="C112" s="12"/>
      <c r="D112" s="8"/>
      <c r="E112" s="12"/>
      <c r="F112" s="216"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x14ac:dyDescent="0.35">
      <c r="A113" s="7">
        <v>101</v>
      </c>
      <c r="B113" s="6"/>
      <c r="C113" s="12"/>
      <c r="D113" s="8"/>
      <c r="E113" s="12"/>
      <c r="F113" s="216"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6"/>
      <c r="C114" s="12"/>
      <c r="D114" s="8"/>
      <c r="E114" s="12"/>
      <c r="F114" s="216"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6"/>
      <c r="C115" s="12"/>
      <c r="D115" s="8"/>
      <c r="E115" s="12"/>
      <c r="F115" s="216"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6"/>
      <c r="C116" s="12"/>
      <c r="D116" s="8"/>
      <c r="E116" s="12"/>
      <c r="F116" s="216"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x14ac:dyDescent="0.35">
      <c r="A117" s="7">
        <v>105</v>
      </c>
      <c r="B117" s="6"/>
      <c r="C117" s="12"/>
      <c r="D117" s="8"/>
      <c r="E117" s="12"/>
      <c r="F117" s="216"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x14ac:dyDescent="0.35">
      <c r="A118" s="7">
        <v>106</v>
      </c>
      <c r="B118" s="6"/>
      <c r="C118" s="12"/>
      <c r="D118" s="8"/>
      <c r="E118" s="12"/>
      <c r="F118" s="216"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6"/>
      <c r="C119" s="12"/>
      <c r="D119" s="8"/>
      <c r="E119" s="12"/>
      <c r="F119" s="216"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6"/>
      <c r="C120" s="12"/>
      <c r="D120" s="8"/>
      <c r="E120" s="12"/>
      <c r="F120" s="216"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x14ac:dyDescent="0.35">
      <c r="A121" s="7">
        <v>109</v>
      </c>
      <c r="B121" s="6"/>
      <c r="C121" s="12"/>
      <c r="D121" s="8"/>
      <c r="E121" s="12"/>
      <c r="F121" s="216"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x14ac:dyDescent="0.35">
      <c r="A122" s="7">
        <v>110</v>
      </c>
      <c r="B122" s="6"/>
      <c r="C122" s="12"/>
      <c r="D122" s="8"/>
      <c r="E122" s="12"/>
      <c r="F122" s="216"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x14ac:dyDescent="0.35">
      <c r="A123" s="7">
        <v>111</v>
      </c>
      <c r="B123" s="6"/>
      <c r="C123" s="12"/>
      <c r="D123" s="8"/>
      <c r="E123" s="12"/>
      <c r="F123" s="216"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6"/>
      <c r="C124" s="12"/>
      <c r="D124" s="8"/>
      <c r="E124" s="12"/>
      <c r="F124" s="216"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x14ac:dyDescent="0.35">
      <c r="A125" s="7">
        <v>113</v>
      </c>
      <c r="B125" s="6"/>
      <c r="C125" s="12"/>
      <c r="D125" s="8"/>
      <c r="E125" s="12"/>
      <c r="F125" s="216"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6"/>
      <c r="C126" s="12"/>
      <c r="D126" s="8"/>
      <c r="E126" s="12"/>
      <c r="F126" s="216"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6"/>
      <c r="C127" s="12"/>
      <c r="D127" s="8"/>
      <c r="E127" s="12"/>
      <c r="F127" s="216"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6"/>
      <c r="C128" s="12"/>
      <c r="D128" s="8"/>
      <c r="E128" s="12"/>
      <c r="F128" s="216"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x14ac:dyDescent="0.35">
      <c r="A129" s="7">
        <v>117</v>
      </c>
      <c r="B129" s="6"/>
      <c r="C129" s="12"/>
      <c r="D129" s="8"/>
      <c r="E129" s="12"/>
      <c r="F129" s="216"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x14ac:dyDescent="0.35">
      <c r="A130" s="7">
        <v>118</v>
      </c>
      <c r="B130" s="6"/>
      <c r="C130" s="12"/>
      <c r="D130" s="8"/>
      <c r="E130" s="12"/>
      <c r="F130" s="216"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6"/>
      <c r="C131" s="12"/>
      <c r="D131" s="8"/>
      <c r="E131" s="12"/>
      <c r="F131" s="216"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6"/>
      <c r="C132" s="12"/>
      <c r="D132" s="8"/>
      <c r="E132" s="12"/>
      <c r="F132" s="216"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6"/>
      <c r="C133" s="12"/>
      <c r="D133" s="8"/>
      <c r="E133" s="12"/>
      <c r="F133" s="216"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x14ac:dyDescent="0.35">
      <c r="A134" s="7">
        <v>122</v>
      </c>
      <c r="B134" s="6"/>
      <c r="C134" s="12"/>
      <c r="D134" s="8"/>
      <c r="E134" s="12"/>
      <c r="F134" s="216"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6"/>
      <c r="C135" s="12"/>
      <c r="D135" s="8"/>
      <c r="E135" s="12"/>
      <c r="F135" s="216"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6"/>
      <c r="C136" s="12"/>
      <c r="D136" s="8"/>
      <c r="E136" s="12"/>
      <c r="F136" s="216"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x14ac:dyDescent="0.35">
      <c r="A137" s="7">
        <v>125</v>
      </c>
      <c r="B137" s="6"/>
      <c r="C137" s="12"/>
      <c r="D137" s="8"/>
      <c r="E137" s="12"/>
      <c r="F137" s="216"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x14ac:dyDescent="0.35">
      <c r="A138" s="7">
        <v>126</v>
      </c>
      <c r="B138" s="6"/>
      <c r="C138" s="12"/>
      <c r="D138" s="8"/>
      <c r="E138" s="12"/>
      <c r="F138" s="216"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6"/>
      <c r="C139" s="12"/>
      <c r="D139" s="8"/>
      <c r="E139" s="12"/>
      <c r="F139" s="216"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x14ac:dyDescent="0.35">
      <c r="A140" s="7">
        <v>128</v>
      </c>
      <c r="B140" s="6"/>
      <c r="C140" s="12"/>
      <c r="D140" s="8"/>
      <c r="E140" s="12"/>
      <c r="F140" s="216"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x14ac:dyDescent="0.35">
      <c r="A141" s="7">
        <v>129</v>
      </c>
      <c r="B141" s="6"/>
      <c r="C141" s="12"/>
      <c r="D141" s="8"/>
      <c r="E141" s="12"/>
      <c r="F141" s="216"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6"/>
      <c r="C142" s="12"/>
      <c r="D142" s="8"/>
      <c r="E142" s="12"/>
      <c r="F142" s="216" t="str">
        <f t="shared" ref="F142:F205" si="4">IF($D$10=$A$9,"N/A",$D$10)</f>
        <v>N/A</v>
      </c>
      <c r="G142" s="6"/>
      <c r="AA142" s="15" t="str">
        <f t="shared" ref="AA142:AA205"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x14ac:dyDescent="0.35">
      <c r="A143" s="7">
        <v>131</v>
      </c>
      <c r="B143" s="6"/>
      <c r="C143" s="12"/>
      <c r="D143" s="8"/>
      <c r="E143" s="12"/>
      <c r="F143" s="216"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x14ac:dyDescent="0.35">
      <c r="A144" s="7">
        <v>132</v>
      </c>
      <c r="B144" s="6"/>
      <c r="C144" s="12"/>
      <c r="D144" s="8"/>
      <c r="E144" s="12"/>
      <c r="F144" s="216"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6"/>
      <c r="C145" s="12"/>
      <c r="D145" s="8"/>
      <c r="E145" s="12"/>
      <c r="F145" s="216"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6"/>
      <c r="C146" s="12"/>
      <c r="D146" s="8"/>
      <c r="E146" s="12"/>
      <c r="F146" s="216"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6"/>
      <c r="C147" s="12"/>
      <c r="D147" s="8"/>
      <c r="E147" s="12"/>
      <c r="F147" s="216"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x14ac:dyDescent="0.35">
      <c r="A148" s="7">
        <v>136</v>
      </c>
      <c r="B148" s="6"/>
      <c r="C148" s="12"/>
      <c r="D148" s="8"/>
      <c r="E148" s="12"/>
      <c r="F148" s="216"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6"/>
      <c r="C149" s="12"/>
      <c r="D149" s="8"/>
      <c r="E149" s="12"/>
      <c r="F149" s="216"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x14ac:dyDescent="0.35">
      <c r="A150" s="7">
        <v>138</v>
      </c>
      <c r="B150" s="6"/>
      <c r="C150" s="12"/>
      <c r="D150" s="8"/>
      <c r="E150" s="12"/>
      <c r="F150" s="216"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x14ac:dyDescent="0.35">
      <c r="A151" s="7">
        <v>139</v>
      </c>
      <c r="B151" s="6"/>
      <c r="C151" s="12"/>
      <c r="D151" s="8"/>
      <c r="E151" s="12"/>
      <c r="F151" s="216"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x14ac:dyDescent="0.35">
      <c r="A152" s="7">
        <v>140</v>
      </c>
      <c r="B152" s="6"/>
      <c r="C152" s="12"/>
      <c r="D152" s="8"/>
      <c r="E152" s="12"/>
      <c r="F152" s="216"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x14ac:dyDescent="0.35">
      <c r="A153" s="7">
        <v>141</v>
      </c>
      <c r="B153" s="6"/>
      <c r="C153" s="12"/>
      <c r="D153" s="8"/>
      <c r="E153" s="12"/>
      <c r="F153" s="216"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x14ac:dyDescent="0.35">
      <c r="A154" s="7">
        <v>142</v>
      </c>
      <c r="B154" s="6"/>
      <c r="C154" s="12"/>
      <c r="D154" s="8"/>
      <c r="E154" s="12"/>
      <c r="F154" s="216"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x14ac:dyDescent="0.35">
      <c r="A155" s="7">
        <v>143</v>
      </c>
      <c r="B155" s="6"/>
      <c r="C155" s="12"/>
      <c r="D155" s="8"/>
      <c r="E155" s="12"/>
      <c r="F155" s="216"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x14ac:dyDescent="0.35">
      <c r="A156" s="7">
        <v>144</v>
      </c>
      <c r="B156" s="6"/>
      <c r="C156" s="12"/>
      <c r="D156" s="8"/>
      <c r="E156" s="12"/>
      <c r="F156" s="216"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6"/>
      <c r="C157" s="12"/>
      <c r="D157" s="8"/>
      <c r="E157" s="12"/>
      <c r="F157" s="216"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x14ac:dyDescent="0.35">
      <c r="A158" s="7">
        <v>146</v>
      </c>
      <c r="B158" s="6"/>
      <c r="C158" s="12"/>
      <c r="D158" s="8"/>
      <c r="E158" s="12"/>
      <c r="F158" s="216"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x14ac:dyDescent="0.35">
      <c r="A159" s="7">
        <v>147</v>
      </c>
      <c r="B159" s="6"/>
      <c r="C159" s="12"/>
      <c r="D159" s="8"/>
      <c r="E159" s="12"/>
      <c r="F159" s="216"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x14ac:dyDescent="0.35">
      <c r="A160" s="7">
        <v>148</v>
      </c>
      <c r="B160" s="6"/>
      <c r="C160" s="12"/>
      <c r="D160" s="8"/>
      <c r="E160" s="12"/>
      <c r="F160" s="216"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x14ac:dyDescent="0.35">
      <c r="A161" s="7">
        <v>149</v>
      </c>
      <c r="B161" s="6"/>
      <c r="C161" s="12"/>
      <c r="D161" s="8"/>
      <c r="E161" s="12"/>
      <c r="F161" s="216"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x14ac:dyDescent="0.35">
      <c r="A162" s="7">
        <v>150</v>
      </c>
      <c r="B162" s="6"/>
      <c r="C162" s="12"/>
      <c r="D162" s="8"/>
      <c r="E162" s="12"/>
      <c r="F162" s="216"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6"/>
      <c r="C163" s="12"/>
      <c r="D163" s="8"/>
      <c r="E163" s="12"/>
      <c r="F163" s="216"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x14ac:dyDescent="0.35">
      <c r="A164" s="7">
        <v>152</v>
      </c>
      <c r="B164" s="6"/>
      <c r="C164" s="12"/>
      <c r="D164" s="8"/>
      <c r="E164" s="12"/>
      <c r="F164" s="216"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x14ac:dyDescent="0.35">
      <c r="A165" s="7">
        <v>153</v>
      </c>
      <c r="B165" s="6"/>
      <c r="C165" s="12"/>
      <c r="D165" s="8"/>
      <c r="E165" s="12"/>
      <c r="F165" s="216"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x14ac:dyDescent="0.35">
      <c r="A166" s="7">
        <v>154</v>
      </c>
      <c r="B166" s="6"/>
      <c r="C166" s="12"/>
      <c r="D166" s="8"/>
      <c r="E166" s="12"/>
      <c r="F166" s="216"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6"/>
      <c r="C167" s="12"/>
      <c r="D167" s="8"/>
      <c r="E167" s="12"/>
      <c r="F167" s="216"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x14ac:dyDescent="0.35">
      <c r="A168" s="7">
        <v>156</v>
      </c>
      <c r="B168" s="6"/>
      <c r="C168" s="12"/>
      <c r="D168" s="8"/>
      <c r="E168" s="12"/>
      <c r="F168" s="216"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x14ac:dyDescent="0.35">
      <c r="A169" s="7">
        <v>157</v>
      </c>
      <c r="B169" s="6"/>
      <c r="C169" s="12"/>
      <c r="D169" s="8"/>
      <c r="E169" s="12"/>
      <c r="F169" s="216"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x14ac:dyDescent="0.35">
      <c r="A170" s="7">
        <v>158</v>
      </c>
      <c r="B170" s="6"/>
      <c r="C170" s="12"/>
      <c r="D170" s="8"/>
      <c r="E170" s="12"/>
      <c r="F170" s="216"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x14ac:dyDescent="0.35">
      <c r="A171" s="7">
        <v>159</v>
      </c>
      <c r="B171" s="6"/>
      <c r="C171" s="12"/>
      <c r="D171" s="8"/>
      <c r="E171" s="12"/>
      <c r="F171" s="216"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x14ac:dyDescent="0.35">
      <c r="A172" s="7">
        <v>160</v>
      </c>
      <c r="B172" s="6"/>
      <c r="C172" s="12"/>
      <c r="D172" s="8"/>
      <c r="E172" s="12"/>
      <c r="F172" s="216"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x14ac:dyDescent="0.35">
      <c r="A173" s="7">
        <v>161</v>
      </c>
      <c r="B173" s="6"/>
      <c r="C173" s="12"/>
      <c r="D173" s="8"/>
      <c r="E173" s="12"/>
      <c r="F173" s="216"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x14ac:dyDescent="0.35">
      <c r="A174" s="7">
        <v>162</v>
      </c>
      <c r="B174" s="6"/>
      <c r="C174" s="12"/>
      <c r="D174" s="8"/>
      <c r="E174" s="12"/>
      <c r="F174" s="216"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x14ac:dyDescent="0.35">
      <c r="A175" s="7">
        <v>163</v>
      </c>
      <c r="B175" s="6"/>
      <c r="C175" s="12"/>
      <c r="D175" s="8"/>
      <c r="E175" s="12"/>
      <c r="F175" s="216"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x14ac:dyDescent="0.35">
      <c r="A176" s="7">
        <v>164</v>
      </c>
      <c r="B176" s="6"/>
      <c r="C176" s="12"/>
      <c r="D176" s="8"/>
      <c r="E176" s="12"/>
      <c r="F176" s="216"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x14ac:dyDescent="0.35">
      <c r="A177" s="7">
        <v>165</v>
      </c>
      <c r="B177" s="6"/>
      <c r="C177" s="12"/>
      <c r="D177" s="8"/>
      <c r="E177" s="12"/>
      <c r="F177" s="216"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x14ac:dyDescent="0.35">
      <c r="A178" s="7">
        <v>166</v>
      </c>
      <c r="B178" s="6"/>
      <c r="C178" s="12"/>
      <c r="D178" s="8"/>
      <c r="E178" s="12"/>
      <c r="F178" s="216"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x14ac:dyDescent="0.35">
      <c r="A179" s="7">
        <v>167</v>
      </c>
      <c r="B179" s="6"/>
      <c r="C179" s="12"/>
      <c r="D179" s="8"/>
      <c r="E179" s="12"/>
      <c r="F179" s="216"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x14ac:dyDescent="0.35">
      <c r="A180" s="7">
        <v>168</v>
      </c>
      <c r="B180" s="6"/>
      <c r="C180" s="12"/>
      <c r="D180" s="8"/>
      <c r="E180" s="12"/>
      <c r="F180" s="216"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x14ac:dyDescent="0.35">
      <c r="A181" s="7">
        <v>169</v>
      </c>
      <c r="B181" s="6"/>
      <c r="C181" s="12"/>
      <c r="D181" s="8"/>
      <c r="E181" s="12"/>
      <c r="F181" s="216"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x14ac:dyDescent="0.35">
      <c r="A182" s="7">
        <v>170</v>
      </c>
      <c r="B182" s="6"/>
      <c r="C182" s="12"/>
      <c r="D182" s="8"/>
      <c r="E182" s="12"/>
      <c r="F182" s="216"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x14ac:dyDescent="0.35">
      <c r="A183" s="7">
        <v>171</v>
      </c>
      <c r="B183" s="6"/>
      <c r="C183" s="12"/>
      <c r="D183" s="8"/>
      <c r="E183" s="12"/>
      <c r="F183" s="216"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x14ac:dyDescent="0.35">
      <c r="A184" s="7">
        <v>172</v>
      </c>
      <c r="B184" s="6"/>
      <c r="C184" s="12"/>
      <c r="D184" s="8"/>
      <c r="E184" s="12"/>
      <c r="F184" s="216"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x14ac:dyDescent="0.35">
      <c r="A185" s="7">
        <v>173</v>
      </c>
      <c r="B185" s="6"/>
      <c r="C185" s="12"/>
      <c r="D185" s="8"/>
      <c r="E185" s="12"/>
      <c r="F185" s="216"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x14ac:dyDescent="0.35">
      <c r="A186" s="7">
        <v>174</v>
      </c>
      <c r="B186" s="6"/>
      <c r="C186" s="12"/>
      <c r="D186" s="8"/>
      <c r="E186" s="12"/>
      <c r="F186" s="216"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x14ac:dyDescent="0.35">
      <c r="A187" s="7">
        <v>175</v>
      </c>
      <c r="B187" s="6"/>
      <c r="C187" s="12"/>
      <c r="D187" s="8"/>
      <c r="E187" s="12"/>
      <c r="F187" s="216"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x14ac:dyDescent="0.35">
      <c r="A188" s="7">
        <v>176</v>
      </c>
      <c r="B188" s="6"/>
      <c r="C188" s="12"/>
      <c r="D188" s="8"/>
      <c r="E188" s="12"/>
      <c r="F188" s="216"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x14ac:dyDescent="0.35">
      <c r="A189" s="7">
        <v>177</v>
      </c>
      <c r="B189" s="6"/>
      <c r="C189" s="12"/>
      <c r="D189" s="8"/>
      <c r="E189" s="12"/>
      <c r="F189" s="216"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x14ac:dyDescent="0.35">
      <c r="A190" s="7">
        <v>178</v>
      </c>
      <c r="B190" s="6"/>
      <c r="C190" s="12"/>
      <c r="D190" s="8"/>
      <c r="E190" s="12"/>
      <c r="F190" s="216"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x14ac:dyDescent="0.35">
      <c r="A191" s="7">
        <v>179</v>
      </c>
      <c r="B191" s="6"/>
      <c r="C191" s="12"/>
      <c r="D191" s="8"/>
      <c r="E191" s="12"/>
      <c r="F191" s="216"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x14ac:dyDescent="0.35">
      <c r="A192" s="7">
        <v>180</v>
      </c>
      <c r="B192" s="6"/>
      <c r="C192" s="12"/>
      <c r="D192" s="8"/>
      <c r="E192" s="12"/>
      <c r="F192" s="216"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x14ac:dyDescent="0.35">
      <c r="A193" s="7">
        <v>181</v>
      </c>
      <c r="B193" s="6"/>
      <c r="C193" s="12"/>
      <c r="D193" s="8"/>
      <c r="E193" s="12"/>
      <c r="F193" s="216"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x14ac:dyDescent="0.35">
      <c r="A194" s="7">
        <v>182</v>
      </c>
      <c r="B194" s="6"/>
      <c r="C194" s="12"/>
      <c r="D194" s="8"/>
      <c r="E194" s="12"/>
      <c r="F194" s="216"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x14ac:dyDescent="0.35">
      <c r="A195" s="7">
        <v>183</v>
      </c>
      <c r="B195" s="6"/>
      <c r="C195" s="12"/>
      <c r="D195" s="8"/>
      <c r="E195" s="12"/>
      <c r="F195" s="216"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x14ac:dyDescent="0.35">
      <c r="A196" s="7">
        <v>184</v>
      </c>
      <c r="B196" s="6"/>
      <c r="C196" s="12"/>
      <c r="D196" s="8"/>
      <c r="E196" s="12"/>
      <c r="F196" s="216"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x14ac:dyDescent="0.35">
      <c r="A197" s="7">
        <v>185</v>
      </c>
      <c r="B197" s="6"/>
      <c r="C197" s="12"/>
      <c r="D197" s="8"/>
      <c r="E197" s="12"/>
      <c r="F197" s="216"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x14ac:dyDescent="0.35">
      <c r="A198" s="7">
        <v>186</v>
      </c>
      <c r="B198" s="6"/>
      <c r="C198" s="12"/>
      <c r="D198" s="8"/>
      <c r="E198" s="12"/>
      <c r="F198" s="216"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x14ac:dyDescent="0.35">
      <c r="A199" s="7">
        <v>187</v>
      </c>
      <c r="B199" s="6"/>
      <c r="C199" s="12"/>
      <c r="D199" s="8"/>
      <c r="E199" s="12"/>
      <c r="F199" s="216"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x14ac:dyDescent="0.35">
      <c r="A200" s="7">
        <v>188</v>
      </c>
      <c r="B200" s="6"/>
      <c r="C200" s="12"/>
      <c r="D200" s="8"/>
      <c r="E200" s="12"/>
      <c r="F200" s="216"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6"/>
      <c r="C201" s="12"/>
      <c r="D201" s="8"/>
      <c r="E201" s="12"/>
      <c r="F201" s="216"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x14ac:dyDescent="0.35">
      <c r="A202" s="7">
        <v>190</v>
      </c>
      <c r="B202" s="6"/>
      <c r="C202" s="12"/>
      <c r="D202" s="8"/>
      <c r="E202" s="12"/>
      <c r="F202" s="216"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x14ac:dyDescent="0.35">
      <c r="A203" s="7">
        <v>191</v>
      </c>
      <c r="B203" s="6"/>
      <c r="C203" s="12"/>
      <c r="D203" s="8"/>
      <c r="E203" s="12"/>
      <c r="F203" s="216" t="str">
        <f t="shared" si="4"/>
        <v>N/A</v>
      </c>
      <c r="G203" s="6"/>
      <c r="AA203" s="15" t="str">
        <f t="shared" si="5"/>
        <v/>
      </c>
      <c r="AB203" s="15"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6"/>
      <c r="C204" s="12"/>
      <c r="D204" s="8"/>
      <c r="E204" s="12"/>
      <c r="F204" s="216" t="str">
        <f t="shared" si="4"/>
        <v>N/A</v>
      </c>
      <c r="G204" s="6"/>
      <c r="AA204" s="15" t="str">
        <f t="shared" si="5"/>
        <v/>
      </c>
      <c r="AB204" s="15"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x14ac:dyDescent="0.35">
      <c r="A205" s="7">
        <v>193</v>
      </c>
      <c r="B205" s="6"/>
      <c r="C205" s="12"/>
      <c r="D205" s="8"/>
      <c r="E205" s="12"/>
      <c r="F205" s="216" t="str">
        <f t="shared" si="4"/>
        <v>N/A</v>
      </c>
      <c r="G205" s="6"/>
      <c r="AA205" s="15" t="str">
        <f t="shared" si="5"/>
        <v/>
      </c>
      <c r="AB205" s="15"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x14ac:dyDescent="0.35">
      <c r="A206" s="7">
        <v>194</v>
      </c>
      <c r="B206" s="6"/>
      <c r="C206" s="12"/>
      <c r="D206" s="8"/>
      <c r="E206" s="12"/>
      <c r="F206" s="216" t="str">
        <f t="shared" ref="F206:F269" si="6">IF($D$10=$A$9,"N/A",$D$10)</f>
        <v>N/A</v>
      </c>
      <c r="G206" s="6"/>
      <c r="AA206" s="15" t="str">
        <f t="shared" ref="AA206:AA269" si="7">TRIM($D206)</f>
        <v/>
      </c>
      <c r="AB206" s="15"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x14ac:dyDescent="0.35">
      <c r="A207" s="7">
        <v>195</v>
      </c>
      <c r="B207" s="6"/>
      <c r="C207" s="12"/>
      <c r="D207" s="8"/>
      <c r="E207" s="12"/>
      <c r="F207" s="216" t="str">
        <f t="shared" si="6"/>
        <v>N/A</v>
      </c>
      <c r="G207" s="6"/>
      <c r="AA207" s="15" t="str">
        <f t="shared" si="7"/>
        <v/>
      </c>
      <c r="AB207" s="15"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x14ac:dyDescent="0.35">
      <c r="A208" s="7">
        <v>196</v>
      </c>
      <c r="B208" s="6"/>
      <c r="C208" s="12"/>
      <c r="D208" s="8"/>
      <c r="E208" s="12"/>
      <c r="F208" s="216" t="str">
        <f t="shared" si="6"/>
        <v>N/A</v>
      </c>
      <c r="G208" s="6"/>
      <c r="AA208" s="15" t="str">
        <f t="shared" si="7"/>
        <v/>
      </c>
      <c r="AB208" s="15"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x14ac:dyDescent="0.35">
      <c r="A209" s="7">
        <v>197</v>
      </c>
      <c r="B209" s="6"/>
      <c r="C209" s="12"/>
      <c r="D209" s="8"/>
      <c r="E209" s="12"/>
      <c r="F209" s="216" t="str">
        <f t="shared" si="6"/>
        <v>N/A</v>
      </c>
      <c r="G209" s="6"/>
      <c r="AA209" s="15" t="str">
        <f t="shared" si="7"/>
        <v/>
      </c>
      <c r="AB209" s="15"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x14ac:dyDescent="0.35">
      <c r="A210" s="7">
        <v>198</v>
      </c>
      <c r="B210" s="6"/>
      <c r="C210" s="12"/>
      <c r="D210" s="8"/>
      <c r="E210" s="12"/>
      <c r="F210" s="216" t="str">
        <f t="shared" si="6"/>
        <v>N/A</v>
      </c>
      <c r="G210" s="6"/>
      <c r="AA210" s="15" t="str">
        <f t="shared" si="7"/>
        <v/>
      </c>
      <c r="AB210" s="15"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x14ac:dyDescent="0.35">
      <c r="A211" s="7">
        <v>199</v>
      </c>
      <c r="B211" s="6"/>
      <c r="C211" s="12"/>
      <c r="D211" s="8"/>
      <c r="E211" s="12"/>
      <c r="F211" s="216" t="str">
        <f t="shared" si="6"/>
        <v>N/A</v>
      </c>
      <c r="G211" s="6"/>
      <c r="AA211" s="15" t="str">
        <f t="shared" si="7"/>
        <v/>
      </c>
      <c r="AB211" s="15"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x14ac:dyDescent="0.35">
      <c r="A212" s="7">
        <v>200</v>
      </c>
      <c r="B212" s="6"/>
      <c r="C212" s="12"/>
      <c r="D212" s="8"/>
      <c r="E212" s="12"/>
      <c r="F212" s="216" t="str">
        <f t="shared" si="6"/>
        <v>N/A</v>
      </c>
      <c r="G212" s="6"/>
      <c r="AA212" s="15" t="str">
        <f t="shared" si="7"/>
        <v/>
      </c>
      <c r="AB212" s="15"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x14ac:dyDescent="0.35">
      <c r="A213" s="7">
        <v>201</v>
      </c>
      <c r="B213" s="6"/>
      <c r="C213" s="12"/>
      <c r="D213" s="8"/>
      <c r="E213" s="12"/>
      <c r="F213" s="216" t="str">
        <f t="shared" si="6"/>
        <v>N/A</v>
      </c>
      <c r="G213" s="6"/>
      <c r="AA213" s="15" t="str">
        <f t="shared" si="7"/>
        <v/>
      </c>
      <c r="AB213" s="15"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x14ac:dyDescent="0.35">
      <c r="A214" s="7">
        <v>202</v>
      </c>
      <c r="B214" s="6"/>
      <c r="C214" s="12"/>
      <c r="D214" s="8"/>
      <c r="E214" s="12"/>
      <c r="F214" s="216" t="str">
        <f t="shared" si="6"/>
        <v>N/A</v>
      </c>
      <c r="G214" s="6"/>
      <c r="AA214" s="15" t="str">
        <f t="shared" si="7"/>
        <v/>
      </c>
      <c r="AB214" s="15"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x14ac:dyDescent="0.35">
      <c r="A215" s="7">
        <v>203</v>
      </c>
      <c r="B215" s="6"/>
      <c r="C215" s="12"/>
      <c r="D215" s="8"/>
      <c r="E215" s="12"/>
      <c r="F215" s="216" t="str">
        <f t="shared" si="6"/>
        <v>N/A</v>
      </c>
      <c r="G215" s="6"/>
      <c r="AA215" s="15" t="str">
        <f t="shared" si="7"/>
        <v/>
      </c>
      <c r="AB215" s="15"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x14ac:dyDescent="0.35">
      <c r="A216" s="7">
        <v>204</v>
      </c>
      <c r="B216" s="6"/>
      <c r="C216" s="12"/>
      <c r="D216" s="8"/>
      <c r="E216" s="12"/>
      <c r="F216" s="216" t="str">
        <f t="shared" si="6"/>
        <v>N/A</v>
      </c>
      <c r="G216" s="6"/>
      <c r="AA216" s="15" t="str">
        <f t="shared" si="7"/>
        <v/>
      </c>
      <c r="AB216" s="15"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x14ac:dyDescent="0.35">
      <c r="A217" s="7">
        <v>205</v>
      </c>
      <c r="B217" s="6"/>
      <c r="C217" s="12"/>
      <c r="D217" s="8"/>
      <c r="E217" s="12"/>
      <c r="F217" s="216" t="str">
        <f t="shared" si="6"/>
        <v>N/A</v>
      </c>
      <c r="G217" s="6"/>
      <c r="AA217" s="15" t="str">
        <f t="shared" si="7"/>
        <v/>
      </c>
      <c r="AB217" s="15"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x14ac:dyDescent="0.35">
      <c r="A218" s="7">
        <v>206</v>
      </c>
      <c r="B218" s="6"/>
      <c r="C218" s="12"/>
      <c r="D218" s="8"/>
      <c r="E218" s="12"/>
      <c r="F218" s="216" t="str">
        <f t="shared" si="6"/>
        <v>N/A</v>
      </c>
      <c r="G218" s="6"/>
      <c r="AA218" s="15" t="str">
        <f t="shared" si="7"/>
        <v/>
      </c>
      <c r="AB218" s="15"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x14ac:dyDescent="0.35">
      <c r="A219" s="7">
        <v>207</v>
      </c>
      <c r="B219" s="6"/>
      <c r="C219" s="12"/>
      <c r="D219" s="8"/>
      <c r="E219" s="12"/>
      <c r="F219" s="216" t="str">
        <f t="shared" si="6"/>
        <v>N/A</v>
      </c>
      <c r="G219" s="6"/>
      <c r="AA219" s="15" t="str">
        <f t="shared" si="7"/>
        <v/>
      </c>
      <c r="AB219" s="15"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x14ac:dyDescent="0.35">
      <c r="A220" s="7">
        <v>208</v>
      </c>
      <c r="B220" s="6"/>
      <c r="C220" s="12"/>
      <c r="D220" s="8"/>
      <c r="E220" s="12"/>
      <c r="F220" s="216" t="str">
        <f t="shared" si="6"/>
        <v>N/A</v>
      </c>
      <c r="G220" s="6"/>
      <c r="AA220" s="15" t="str">
        <f t="shared" si="7"/>
        <v/>
      </c>
      <c r="AB220" s="15"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x14ac:dyDescent="0.35">
      <c r="A221" s="7">
        <v>209</v>
      </c>
      <c r="B221" s="6"/>
      <c r="C221" s="12"/>
      <c r="D221" s="8"/>
      <c r="E221" s="12"/>
      <c r="F221" s="216" t="str">
        <f t="shared" si="6"/>
        <v>N/A</v>
      </c>
      <c r="G221" s="6"/>
      <c r="AA221" s="15" t="str">
        <f t="shared" si="7"/>
        <v/>
      </c>
      <c r="AB221" s="15"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x14ac:dyDescent="0.35">
      <c r="A222" s="7">
        <v>210</v>
      </c>
      <c r="B222" s="6"/>
      <c r="C222" s="12"/>
      <c r="D222" s="8"/>
      <c r="E222" s="12"/>
      <c r="F222" s="216" t="str">
        <f t="shared" si="6"/>
        <v>N/A</v>
      </c>
      <c r="G222" s="6"/>
      <c r="AA222" s="15" t="str">
        <f t="shared" si="7"/>
        <v/>
      </c>
      <c r="AB222" s="15"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x14ac:dyDescent="0.35">
      <c r="A223" s="7">
        <v>211</v>
      </c>
      <c r="B223" s="6"/>
      <c r="C223" s="12"/>
      <c r="D223" s="8"/>
      <c r="E223" s="12"/>
      <c r="F223" s="216" t="str">
        <f t="shared" si="6"/>
        <v>N/A</v>
      </c>
      <c r="G223" s="6"/>
      <c r="AA223" s="15" t="str">
        <f t="shared" si="7"/>
        <v/>
      </c>
      <c r="AB223" s="15"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x14ac:dyDescent="0.35">
      <c r="A224" s="7">
        <v>212</v>
      </c>
      <c r="B224" s="6"/>
      <c r="C224" s="12"/>
      <c r="D224" s="8"/>
      <c r="E224" s="12"/>
      <c r="F224" s="216" t="str">
        <f t="shared" si="6"/>
        <v>N/A</v>
      </c>
      <c r="G224" s="6"/>
      <c r="AA224" s="15" t="str">
        <f t="shared" si="7"/>
        <v/>
      </c>
      <c r="AB224" s="15"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x14ac:dyDescent="0.35">
      <c r="A225" s="7">
        <v>213</v>
      </c>
      <c r="B225" s="6"/>
      <c r="C225" s="12"/>
      <c r="D225" s="8"/>
      <c r="E225" s="12"/>
      <c r="F225" s="216" t="str">
        <f t="shared" si="6"/>
        <v>N/A</v>
      </c>
      <c r="G225" s="6"/>
      <c r="AA225" s="15" t="str">
        <f t="shared" si="7"/>
        <v/>
      </c>
      <c r="AB225" s="15"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x14ac:dyDescent="0.35">
      <c r="A226" s="7">
        <v>214</v>
      </c>
      <c r="B226" s="6"/>
      <c r="C226" s="12"/>
      <c r="D226" s="8"/>
      <c r="E226" s="12"/>
      <c r="F226" s="216" t="str">
        <f t="shared" si="6"/>
        <v>N/A</v>
      </c>
      <c r="G226" s="6"/>
      <c r="AA226" s="15" t="str">
        <f t="shared" si="7"/>
        <v/>
      </c>
      <c r="AB226" s="15"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x14ac:dyDescent="0.35">
      <c r="A227" s="7">
        <v>215</v>
      </c>
      <c r="B227" s="6"/>
      <c r="C227" s="12"/>
      <c r="D227" s="8"/>
      <c r="E227" s="12"/>
      <c r="F227" s="216" t="str">
        <f t="shared" si="6"/>
        <v>N/A</v>
      </c>
      <c r="G227" s="6"/>
      <c r="AA227" s="15" t="str">
        <f t="shared" si="7"/>
        <v/>
      </c>
      <c r="AB227" s="15"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x14ac:dyDescent="0.35">
      <c r="A228" s="7">
        <v>216</v>
      </c>
      <c r="B228" s="6"/>
      <c r="C228" s="12"/>
      <c r="D228" s="8"/>
      <c r="E228" s="12"/>
      <c r="F228" s="216" t="str">
        <f t="shared" si="6"/>
        <v>N/A</v>
      </c>
      <c r="G228" s="6"/>
      <c r="AA228" s="15" t="str">
        <f t="shared" si="7"/>
        <v/>
      </c>
      <c r="AB228" s="15"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x14ac:dyDescent="0.35">
      <c r="A229" s="7">
        <v>217</v>
      </c>
      <c r="B229" s="6"/>
      <c r="C229" s="12"/>
      <c r="D229" s="8"/>
      <c r="E229" s="12"/>
      <c r="F229" s="216" t="str">
        <f t="shared" si="6"/>
        <v>N/A</v>
      </c>
      <c r="G229" s="6"/>
      <c r="AA229" s="15" t="str">
        <f t="shared" si="7"/>
        <v/>
      </c>
      <c r="AB229" s="15"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x14ac:dyDescent="0.35">
      <c r="A230" s="7">
        <v>218</v>
      </c>
      <c r="B230" s="6"/>
      <c r="C230" s="12"/>
      <c r="D230" s="8"/>
      <c r="E230" s="12"/>
      <c r="F230" s="216" t="str">
        <f t="shared" si="6"/>
        <v>N/A</v>
      </c>
      <c r="G230" s="6"/>
      <c r="AA230" s="15" t="str">
        <f t="shared" si="7"/>
        <v/>
      </c>
      <c r="AB230" s="15"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x14ac:dyDescent="0.35">
      <c r="A231" s="7">
        <v>219</v>
      </c>
      <c r="B231" s="6"/>
      <c r="C231" s="12"/>
      <c r="D231" s="8"/>
      <c r="E231" s="12"/>
      <c r="F231" s="216" t="str">
        <f t="shared" si="6"/>
        <v>N/A</v>
      </c>
      <c r="G231" s="6"/>
      <c r="AA231" s="15" t="str">
        <f t="shared" si="7"/>
        <v/>
      </c>
      <c r="AB231" s="15"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x14ac:dyDescent="0.35">
      <c r="A232" s="7">
        <v>220</v>
      </c>
      <c r="B232" s="6"/>
      <c r="C232" s="12"/>
      <c r="D232" s="8"/>
      <c r="E232" s="12"/>
      <c r="F232" s="216" t="str">
        <f t="shared" si="6"/>
        <v>N/A</v>
      </c>
      <c r="G232" s="6"/>
      <c r="AA232" s="15" t="str">
        <f t="shared" si="7"/>
        <v/>
      </c>
      <c r="AB232" s="15"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x14ac:dyDescent="0.35">
      <c r="A233" s="7">
        <v>221</v>
      </c>
      <c r="B233" s="6"/>
      <c r="C233" s="12"/>
      <c r="D233" s="8"/>
      <c r="E233" s="12"/>
      <c r="F233" s="216" t="str">
        <f t="shared" si="6"/>
        <v>N/A</v>
      </c>
      <c r="G233" s="6"/>
      <c r="AA233" s="15" t="str">
        <f t="shared" si="7"/>
        <v/>
      </c>
      <c r="AB233" s="15"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x14ac:dyDescent="0.35">
      <c r="A234" s="7">
        <v>222</v>
      </c>
      <c r="B234" s="6"/>
      <c r="C234" s="12"/>
      <c r="D234" s="8"/>
      <c r="E234" s="12"/>
      <c r="F234" s="216" t="str">
        <f t="shared" si="6"/>
        <v>N/A</v>
      </c>
      <c r="G234" s="6"/>
      <c r="AA234" s="15" t="str">
        <f t="shared" si="7"/>
        <v/>
      </c>
      <c r="AB234" s="15"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5" customFormat="1" x14ac:dyDescent="0.35">
      <c r="A235" s="7">
        <v>223</v>
      </c>
      <c r="B235" s="6"/>
      <c r="C235" s="12"/>
      <c r="D235" s="8"/>
      <c r="E235" s="12"/>
      <c r="F235" s="216" t="str">
        <f t="shared" si="6"/>
        <v>N/A</v>
      </c>
      <c r="G235" s="6"/>
      <c r="AA235" s="15" t="str">
        <f t="shared" si="7"/>
        <v/>
      </c>
      <c r="AB235" s="15"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5" customFormat="1" x14ac:dyDescent="0.35">
      <c r="A236" s="7">
        <v>224</v>
      </c>
      <c r="B236" s="6"/>
      <c r="C236" s="12"/>
      <c r="D236" s="8"/>
      <c r="E236" s="12"/>
      <c r="F236" s="216" t="str">
        <f t="shared" si="6"/>
        <v>N/A</v>
      </c>
      <c r="G236" s="6"/>
      <c r="AA236" s="15" t="str">
        <f t="shared" si="7"/>
        <v/>
      </c>
      <c r="AB236" s="15"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5" customFormat="1" x14ac:dyDescent="0.35">
      <c r="A237" s="7">
        <v>225</v>
      </c>
      <c r="B237" s="6"/>
      <c r="C237" s="12"/>
      <c r="D237" s="8"/>
      <c r="E237" s="12"/>
      <c r="F237" s="216" t="str">
        <f t="shared" si="6"/>
        <v>N/A</v>
      </c>
      <c r="G237" s="6"/>
      <c r="AA237" s="15" t="str">
        <f t="shared" si="7"/>
        <v/>
      </c>
      <c r="AB237" s="15"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5" customFormat="1" x14ac:dyDescent="0.35">
      <c r="A238" s="7">
        <v>226</v>
      </c>
      <c r="B238" s="6"/>
      <c r="C238" s="12"/>
      <c r="D238" s="8"/>
      <c r="E238" s="12"/>
      <c r="F238" s="216" t="str">
        <f t="shared" si="6"/>
        <v>N/A</v>
      </c>
      <c r="G238" s="6"/>
      <c r="AA238" s="15" t="str">
        <f t="shared" si="7"/>
        <v/>
      </c>
      <c r="AB238" s="15"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5" customFormat="1" x14ac:dyDescent="0.35">
      <c r="A239" s="7">
        <v>227</v>
      </c>
      <c r="B239" s="6"/>
      <c r="C239" s="12"/>
      <c r="D239" s="8"/>
      <c r="E239" s="12"/>
      <c r="F239" s="216" t="str">
        <f t="shared" si="6"/>
        <v>N/A</v>
      </c>
      <c r="G239" s="6"/>
      <c r="AA239" s="15" t="str">
        <f t="shared" si="7"/>
        <v/>
      </c>
      <c r="AB239" s="15"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5" customFormat="1" x14ac:dyDescent="0.35">
      <c r="A240" s="7">
        <v>228</v>
      </c>
      <c r="B240" s="6"/>
      <c r="C240" s="12"/>
      <c r="D240" s="8"/>
      <c r="E240" s="12"/>
      <c r="F240" s="216" t="str">
        <f t="shared" si="6"/>
        <v>N/A</v>
      </c>
      <c r="G240" s="6"/>
      <c r="AA240" s="15" t="str">
        <f t="shared" si="7"/>
        <v/>
      </c>
      <c r="AB240" s="15"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5" customFormat="1" x14ac:dyDescent="0.35">
      <c r="A241" s="7">
        <v>229</v>
      </c>
      <c r="B241" s="6"/>
      <c r="C241" s="12"/>
      <c r="D241" s="8"/>
      <c r="E241" s="12"/>
      <c r="F241" s="216" t="str">
        <f t="shared" si="6"/>
        <v>N/A</v>
      </c>
      <c r="G241" s="6"/>
      <c r="AA241" s="15" t="str">
        <f t="shared" si="7"/>
        <v/>
      </c>
      <c r="AB241" s="15"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5" customFormat="1" x14ac:dyDescent="0.35">
      <c r="A242" s="7">
        <v>230</v>
      </c>
      <c r="B242" s="6"/>
      <c r="C242" s="12"/>
      <c r="D242" s="8"/>
      <c r="E242" s="12"/>
      <c r="F242" s="216" t="str">
        <f t="shared" si="6"/>
        <v>N/A</v>
      </c>
      <c r="G242" s="6"/>
      <c r="AA242" s="15" t="str">
        <f t="shared" si="7"/>
        <v/>
      </c>
      <c r="AB242" s="15"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5" customFormat="1" x14ac:dyDescent="0.35">
      <c r="A243" s="7">
        <v>231</v>
      </c>
      <c r="B243" s="6"/>
      <c r="C243" s="12"/>
      <c r="D243" s="8"/>
      <c r="E243" s="12"/>
      <c r="F243" s="216" t="str">
        <f t="shared" si="6"/>
        <v>N/A</v>
      </c>
      <c r="G243" s="6"/>
      <c r="AA243" s="15" t="str">
        <f t="shared" si="7"/>
        <v/>
      </c>
      <c r="AB243" s="15"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5" customFormat="1" x14ac:dyDescent="0.35">
      <c r="A244" s="7">
        <v>232</v>
      </c>
      <c r="B244" s="6"/>
      <c r="C244" s="12"/>
      <c r="D244" s="8"/>
      <c r="E244" s="12"/>
      <c r="F244" s="216" t="str">
        <f t="shared" si="6"/>
        <v>N/A</v>
      </c>
      <c r="G244" s="6"/>
      <c r="AA244" s="15" t="str">
        <f t="shared" si="7"/>
        <v/>
      </c>
      <c r="AB244" s="15"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5" customFormat="1" x14ac:dyDescent="0.35">
      <c r="A245" s="7">
        <v>233</v>
      </c>
      <c r="B245" s="6"/>
      <c r="C245" s="12"/>
      <c r="D245" s="8"/>
      <c r="E245" s="12"/>
      <c r="F245" s="216" t="str">
        <f t="shared" si="6"/>
        <v>N/A</v>
      </c>
      <c r="G245" s="6"/>
      <c r="AA245" s="15" t="str">
        <f t="shared" si="7"/>
        <v/>
      </c>
      <c r="AB245" s="15"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5" customFormat="1" x14ac:dyDescent="0.35">
      <c r="A246" s="7">
        <v>234</v>
      </c>
      <c r="B246" s="6"/>
      <c r="C246" s="12"/>
      <c r="D246" s="8"/>
      <c r="E246" s="12"/>
      <c r="F246" s="216" t="str">
        <f t="shared" si="6"/>
        <v>N/A</v>
      </c>
      <c r="G246" s="6"/>
      <c r="AA246" s="15" t="str">
        <f t="shared" si="7"/>
        <v/>
      </c>
      <c r="AB246" s="15"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5" customFormat="1" x14ac:dyDescent="0.35">
      <c r="A247" s="7">
        <v>235</v>
      </c>
      <c r="B247" s="6"/>
      <c r="C247" s="12"/>
      <c r="D247" s="8"/>
      <c r="E247" s="12"/>
      <c r="F247" s="216" t="str">
        <f t="shared" si="6"/>
        <v>N/A</v>
      </c>
      <c r="G247" s="6"/>
      <c r="AA247" s="15" t="str">
        <f t="shared" si="7"/>
        <v/>
      </c>
      <c r="AB247" s="15"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5" customFormat="1" x14ac:dyDescent="0.35">
      <c r="A248" s="7">
        <v>236</v>
      </c>
      <c r="B248" s="6"/>
      <c r="C248" s="12"/>
      <c r="D248" s="8"/>
      <c r="E248" s="12"/>
      <c r="F248" s="216" t="str">
        <f t="shared" si="6"/>
        <v>N/A</v>
      </c>
      <c r="G248" s="6"/>
      <c r="AA248" s="15" t="str">
        <f t="shared" si="7"/>
        <v/>
      </c>
      <c r="AB248" s="15"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5" customFormat="1" x14ac:dyDescent="0.35">
      <c r="A249" s="7">
        <v>237</v>
      </c>
      <c r="B249" s="6"/>
      <c r="C249" s="12"/>
      <c r="D249" s="8"/>
      <c r="E249" s="12"/>
      <c r="F249" s="216" t="str">
        <f t="shared" si="6"/>
        <v>N/A</v>
      </c>
      <c r="G249" s="6"/>
      <c r="AA249" s="15" t="str">
        <f t="shared" si="7"/>
        <v/>
      </c>
      <c r="AB249" s="15"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5" customFormat="1" x14ac:dyDescent="0.35">
      <c r="A250" s="7">
        <v>238</v>
      </c>
      <c r="B250" s="6"/>
      <c r="C250" s="12"/>
      <c r="D250" s="8"/>
      <c r="E250" s="12"/>
      <c r="F250" s="216" t="str">
        <f t="shared" si="6"/>
        <v>N/A</v>
      </c>
      <c r="G250" s="6"/>
      <c r="AA250" s="15" t="str">
        <f t="shared" si="7"/>
        <v/>
      </c>
      <c r="AB250" s="15"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5" customFormat="1" x14ac:dyDescent="0.35">
      <c r="A251" s="7">
        <v>239</v>
      </c>
      <c r="B251" s="6"/>
      <c r="C251" s="12"/>
      <c r="D251" s="8"/>
      <c r="E251" s="12"/>
      <c r="F251" s="216" t="str">
        <f t="shared" si="6"/>
        <v>N/A</v>
      </c>
      <c r="G251" s="6"/>
      <c r="AA251" s="15" t="str">
        <f t="shared" si="7"/>
        <v/>
      </c>
      <c r="AB251" s="15"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5" customFormat="1" x14ac:dyDescent="0.35">
      <c r="A252" s="7">
        <v>240</v>
      </c>
      <c r="B252" s="6"/>
      <c r="C252" s="12"/>
      <c r="D252" s="8"/>
      <c r="E252" s="12"/>
      <c r="F252" s="216" t="str">
        <f t="shared" si="6"/>
        <v>N/A</v>
      </c>
      <c r="G252" s="6"/>
      <c r="AA252" s="15" t="str">
        <f t="shared" si="7"/>
        <v/>
      </c>
      <c r="AB252" s="15"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5" customFormat="1" x14ac:dyDescent="0.35">
      <c r="A253" s="7">
        <v>241</v>
      </c>
      <c r="B253" s="6"/>
      <c r="C253" s="12"/>
      <c r="D253" s="8"/>
      <c r="E253" s="12"/>
      <c r="F253" s="216" t="str">
        <f t="shared" si="6"/>
        <v>N/A</v>
      </c>
      <c r="G253" s="6"/>
      <c r="AA253" s="15" t="str">
        <f t="shared" si="7"/>
        <v/>
      </c>
      <c r="AB253" s="15"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5" customFormat="1" x14ac:dyDescent="0.35">
      <c r="A254" s="7">
        <v>242</v>
      </c>
      <c r="B254" s="6"/>
      <c r="C254" s="12"/>
      <c r="D254" s="8"/>
      <c r="E254" s="12"/>
      <c r="F254" s="216" t="str">
        <f t="shared" si="6"/>
        <v>N/A</v>
      </c>
      <c r="G254" s="6"/>
      <c r="AA254" s="15" t="str">
        <f t="shared" si="7"/>
        <v/>
      </c>
      <c r="AB254" s="15"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5" customFormat="1" x14ac:dyDescent="0.35">
      <c r="A255" s="7">
        <v>243</v>
      </c>
      <c r="B255" s="6"/>
      <c r="C255" s="12"/>
      <c r="D255" s="8"/>
      <c r="E255" s="12"/>
      <c r="F255" s="216" t="str">
        <f t="shared" si="6"/>
        <v>N/A</v>
      </c>
      <c r="G255" s="6"/>
      <c r="AA255" s="15" t="str">
        <f t="shared" si="7"/>
        <v/>
      </c>
      <c r="AB255" s="15"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5" customFormat="1" x14ac:dyDescent="0.35">
      <c r="A256" s="7">
        <v>244</v>
      </c>
      <c r="B256" s="6"/>
      <c r="C256" s="12"/>
      <c r="D256" s="8"/>
      <c r="E256" s="12"/>
      <c r="F256" s="216" t="str">
        <f t="shared" si="6"/>
        <v>N/A</v>
      </c>
      <c r="G256" s="6"/>
      <c r="AA256" s="15" t="str">
        <f t="shared" si="7"/>
        <v/>
      </c>
      <c r="AB256" s="15"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5" customFormat="1" x14ac:dyDescent="0.35">
      <c r="A257" s="7">
        <v>245</v>
      </c>
      <c r="B257" s="6"/>
      <c r="C257" s="12"/>
      <c r="D257" s="8"/>
      <c r="E257" s="12"/>
      <c r="F257" s="216" t="str">
        <f t="shared" si="6"/>
        <v>N/A</v>
      </c>
      <c r="G257" s="6"/>
      <c r="AA257" s="15" t="str">
        <f t="shared" si="7"/>
        <v/>
      </c>
      <c r="AB257" s="15"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5" customFormat="1" x14ac:dyDescent="0.35">
      <c r="A258" s="7">
        <v>246</v>
      </c>
      <c r="B258" s="6"/>
      <c r="C258" s="12"/>
      <c r="D258" s="8"/>
      <c r="E258" s="12"/>
      <c r="F258" s="216" t="str">
        <f t="shared" si="6"/>
        <v>N/A</v>
      </c>
      <c r="G258" s="6"/>
      <c r="AA258" s="15" t="str">
        <f t="shared" si="7"/>
        <v/>
      </c>
      <c r="AB258" s="15"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5" customFormat="1" x14ac:dyDescent="0.35">
      <c r="A259" s="7">
        <v>247</v>
      </c>
      <c r="B259" s="6"/>
      <c r="C259" s="12"/>
      <c r="D259" s="8"/>
      <c r="E259" s="12"/>
      <c r="F259" s="216" t="str">
        <f t="shared" si="6"/>
        <v>N/A</v>
      </c>
      <c r="G259" s="6"/>
      <c r="AA259" s="15" t="str">
        <f t="shared" si="7"/>
        <v/>
      </c>
      <c r="AB259" s="15"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5" customFormat="1" x14ac:dyDescent="0.35">
      <c r="A260" s="7">
        <v>248</v>
      </c>
      <c r="B260" s="6"/>
      <c r="C260" s="12"/>
      <c r="D260" s="8"/>
      <c r="E260" s="12"/>
      <c r="F260" s="216" t="str">
        <f t="shared" si="6"/>
        <v>N/A</v>
      </c>
      <c r="G260" s="6"/>
      <c r="AA260" s="15" t="str">
        <f t="shared" si="7"/>
        <v/>
      </c>
      <c r="AB260" s="15"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5" customFormat="1" x14ac:dyDescent="0.35">
      <c r="A261" s="7">
        <v>249</v>
      </c>
      <c r="B261" s="6"/>
      <c r="C261" s="12"/>
      <c r="D261" s="8"/>
      <c r="E261" s="12"/>
      <c r="F261" s="216" t="str">
        <f t="shared" si="6"/>
        <v>N/A</v>
      </c>
      <c r="G261" s="6"/>
      <c r="AA261" s="15" t="str">
        <f t="shared" si="7"/>
        <v/>
      </c>
      <c r="AB261" s="15"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5" customFormat="1" x14ac:dyDescent="0.35">
      <c r="A262" s="7">
        <v>250</v>
      </c>
      <c r="B262" s="6"/>
      <c r="C262" s="12"/>
      <c r="D262" s="8"/>
      <c r="E262" s="12"/>
      <c r="F262" s="216" t="str">
        <f t="shared" si="6"/>
        <v>N/A</v>
      </c>
      <c r="G262" s="6"/>
      <c r="AA262" s="15" t="str">
        <f t="shared" si="7"/>
        <v/>
      </c>
      <c r="AB262" s="15"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5" customFormat="1" x14ac:dyDescent="0.35">
      <c r="A263" s="7">
        <v>251</v>
      </c>
      <c r="B263" s="6"/>
      <c r="C263" s="12"/>
      <c r="D263" s="8"/>
      <c r="E263" s="12"/>
      <c r="F263" s="216" t="str">
        <f t="shared" si="6"/>
        <v>N/A</v>
      </c>
      <c r="G263" s="6"/>
      <c r="AA263" s="15" t="str">
        <f t="shared" si="7"/>
        <v/>
      </c>
      <c r="AB263" s="15"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5" customFormat="1" x14ac:dyDescent="0.35">
      <c r="A264" s="7">
        <v>252</v>
      </c>
      <c r="B264" s="6"/>
      <c r="C264" s="12"/>
      <c r="D264" s="8"/>
      <c r="E264" s="12"/>
      <c r="F264" s="216" t="str">
        <f t="shared" si="6"/>
        <v>N/A</v>
      </c>
      <c r="G264" s="6"/>
      <c r="AA264" s="15" t="str">
        <f t="shared" si="7"/>
        <v/>
      </c>
      <c r="AB264" s="15"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5" customFormat="1" x14ac:dyDescent="0.35">
      <c r="A265" s="7">
        <v>253</v>
      </c>
      <c r="B265" s="6"/>
      <c r="C265" s="12"/>
      <c r="D265" s="8"/>
      <c r="E265" s="12"/>
      <c r="F265" s="216" t="str">
        <f t="shared" si="6"/>
        <v>N/A</v>
      </c>
      <c r="G265" s="6"/>
      <c r="AA265" s="15" t="str">
        <f t="shared" si="7"/>
        <v/>
      </c>
      <c r="AB265" s="15"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5" customFormat="1" x14ac:dyDescent="0.35">
      <c r="A266" s="7">
        <v>254</v>
      </c>
      <c r="B266" s="6"/>
      <c r="C266" s="12"/>
      <c r="D266" s="8"/>
      <c r="E266" s="12"/>
      <c r="F266" s="216" t="str">
        <f t="shared" si="6"/>
        <v>N/A</v>
      </c>
      <c r="G266" s="6"/>
      <c r="AA266" s="15" t="str">
        <f t="shared" si="7"/>
        <v/>
      </c>
      <c r="AB266" s="15"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5" customFormat="1" x14ac:dyDescent="0.35">
      <c r="A267" s="7">
        <v>255</v>
      </c>
      <c r="B267" s="6"/>
      <c r="C267" s="12"/>
      <c r="D267" s="8"/>
      <c r="E267" s="12"/>
      <c r="F267" s="216" t="str">
        <f t="shared" si="6"/>
        <v>N/A</v>
      </c>
      <c r="G267" s="6"/>
      <c r="AA267" s="15" t="str">
        <f t="shared" si="7"/>
        <v/>
      </c>
      <c r="AB267" s="15"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5" customFormat="1" x14ac:dyDescent="0.35">
      <c r="A268" s="7">
        <v>256</v>
      </c>
      <c r="B268" s="6"/>
      <c r="C268" s="12"/>
      <c r="D268" s="8"/>
      <c r="E268" s="12"/>
      <c r="F268" s="216" t="str">
        <f t="shared" si="6"/>
        <v>N/A</v>
      </c>
      <c r="G268" s="6"/>
      <c r="AA268" s="15" t="str">
        <f t="shared" si="7"/>
        <v/>
      </c>
      <c r="AB268" s="15"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5" customFormat="1" x14ac:dyDescent="0.35">
      <c r="A269" s="7">
        <v>257</v>
      </c>
      <c r="B269" s="6"/>
      <c r="C269" s="12"/>
      <c r="D269" s="8"/>
      <c r="E269" s="12"/>
      <c r="F269" s="216" t="str">
        <f t="shared" si="6"/>
        <v>N/A</v>
      </c>
      <c r="G269" s="6"/>
      <c r="AA269" s="15" t="str">
        <f t="shared" si="7"/>
        <v/>
      </c>
      <c r="AB269" s="15"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5" customFormat="1" x14ac:dyDescent="0.35">
      <c r="A270" s="7">
        <v>258</v>
      </c>
      <c r="B270" s="6"/>
      <c r="C270" s="12"/>
      <c r="D270" s="8"/>
      <c r="E270" s="12"/>
      <c r="F270" s="216" t="str">
        <f t="shared" ref="F270:F333" si="8">IF($D$10=$A$9,"N/A",$D$10)</f>
        <v>N/A</v>
      </c>
      <c r="G270" s="6"/>
      <c r="AA270" s="15" t="str">
        <f t="shared" ref="AA270:AA333" si="9">TRIM($D270)</f>
        <v/>
      </c>
      <c r="AB270" s="15"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5" customFormat="1" x14ac:dyDescent="0.35">
      <c r="A271" s="7">
        <v>259</v>
      </c>
      <c r="B271" s="6"/>
      <c r="C271" s="12"/>
      <c r="D271" s="8"/>
      <c r="E271" s="12"/>
      <c r="F271" s="216" t="str">
        <f t="shared" si="8"/>
        <v>N/A</v>
      </c>
      <c r="G271" s="6"/>
      <c r="AA271" s="15" t="str">
        <f t="shared" si="9"/>
        <v/>
      </c>
      <c r="AB271" s="15"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5" customFormat="1" x14ac:dyDescent="0.35">
      <c r="A272" s="7">
        <v>260</v>
      </c>
      <c r="B272" s="6"/>
      <c r="C272" s="12"/>
      <c r="D272" s="8"/>
      <c r="E272" s="12"/>
      <c r="F272" s="216" t="str">
        <f t="shared" si="8"/>
        <v>N/A</v>
      </c>
      <c r="G272" s="6"/>
      <c r="AA272" s="15" t="str">
        <f t="shared" si="9"/>
        <v/>
      </c>
      <c r="AB272" s="15"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5" customFormat="1" x14ac:dyDescent="0.35">
      <c r="A273" s="7">
        <v>261</v>
      </c>
      <c r="B273" s="6"/>
      <c r="C273" s="12"/>
      <c r="D273" s="8"/>
      <c r="E273" s="12"/>
      <c r="F273" s="216" t="str">
        <f t="shared" si="8"/>
        <v>N/A</v>
      </c>
      <c r="G273" s="6"/>
      <c r="AA273" s="15" t="str">
        <f t="shared" si="9"/>
        <v/>
      </c>
      <c r="AB273" s="15"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5" customFormat="1" x14ac:dyDescent="0.35">
      <c r="A274" s="7">
        <v>262</v>
      </c>
      <c r="B274" s="6"/>
      <c r="C274" s="12"/>
      <c r="D274" s="8"/>
      <c r="E274" s="12"/>
      <c r="F274" s="216" t="str">
        <f t="shared" si="8"/>
        <v>N/A</v>
      </c>
      <c r="G274" s="6"/>
      <c r="AA274" s="15" t="str">
        <f t="shared" si="9"/>
        <v/>
      </c>
      <c r="AB274" s="15"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5" customFormat="1" x14ac:dyDescent="0.35">
      <c r="A275" s="7">
        <v>263</v>
      </c>
      <c r="B275" s="6"/>
      <c r="C275" s="12"/>
      <c r="D275" s="8"/>
      <c r="E275" s="12"/>
      <c r="F275" s="216" t="str">
        <f t="shared" si="8"/>
        <v>N/A</v>
      </c>
      <c r="G275" s="6"/>
      <c r="AA275" s="15" t="str">
        <f t="shared" si="9"/>
        <v/>
      </c>
      <c r="AB275" s="15"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5" customFormat="1" x14ac:dyDescent="0.35">
      <c r="A276" s="7">
        <v>264</v>
      </c>
      <c r="B276" s="6"/>
      <c r="C276" s="12"/>
      <c r="D276" s="8"/>
      <c r="E276" s="12"/>
      <c r="F276" s="216" t="str">
        <f t="shared" si="8"/>
        <v>N/A</v>
      </c>
      <c r="G276" s="6"/>
      <c r="AA276" s="15" t="str">
        <f t="shared" si="9"/>
        <v/>
      </c>
      <c r="AB276" s="15"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5" customFormat="1" x14ac:dyDescent="0.35">
      <c r="A277" s="7">
        <v>265</v>
      </c>
      <c r="B277" s="6"/>
      <c r="C277" s="12"/>
      <c r="D277" s="8"/>
      <c r="E277" s="12"/>
      <c r="F277" s="216" t="str">
        <f t="shared" si="8"/>
        <v>N/A</v>
      </c>
      <c r="G277" s="6"/>
      <c r="AA277" s="15" t="str">
        <f t="shared" si="9"/>
        <v/>
      </c>
      <c r="AB277" s="15"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5" customFormat="1" x14ac:dyDescent="0.35">
      <c r="A278" s="7">
        <v>266</v>
      </c>
      <c r="B278" s="6"/>
      <c r="C278" s="12"/>
      <c r="D278" s="8"/>
      <c r="E278" s="12"/>
      <c r="F278" s="216" t="str">
        <f t="shared" si="8"/>
        <v>N/A</v>
      </c>
      <c r="G278" s="6"/>
      <c r="AA278" s="15" t="str">
        <f t="shared" si="9"/>
        <v/>
      </c>
      <c r="AB278" s="15"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5" customFormat="1" x14ac:dyDescent="0.35">
      <c r="A279" s="7">
        <v>267</v>
      </c>
      <c r="B279" s="6"/>
      <c r="C279" s="12"/>
      <c r="D279" s="8"/>
      <c r="E279" s="12"/>
      <c r="F279" s="216" t="str">
        <f t="shared" si="8"/>
        <v>N/A</v>
      </c>
      <c r="G279" s="6"/>
      <c r="AA279" s="15" t="str">
        <f t="shared" si="9"/>
        <v/>
      </c>
      <c r="AB279" s="15"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5" customFormat="1" x14ac:dyDescent="0.35">
      <c r="A280" s="7">
        <v>268</v>
      </c>
      <c r="B280" s="6"/>
      <c r="C280" s="12"/>
      <c r="D280" s="8"/>
      <c r="E280" s="12"/>
      <c r="F280" s="216" t="str">
        <f t="shared" si="8"/>
        <v>N/A</v>
      </c>
      <c r="G280" s="6"/>
      <c r="AA280" s="15" t="str">
        <f t="shared" si="9"/>
        <v/>
      </c>
      <c r="AB280" s="15"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5" customFormat="1" x14ac:dyDescent="0.35">
      <c r="A281" s="7">
        <v>269</v>
      </c>
      <c r="B281" s="6"/>
      <c r="C281" s="12"/>
      <c r="D281" s="8"/>
      <c r="E281" s="12"/>
      <c r="F281" s="216" t="str">
        <f t="shared" si="8"/>
        <v>N/A</v>
      </c>
      <c r="G281" s="6"/>
      <c r="AA281" s="15" t="str">
        <f t="shared" si="9"/>
        <v/>
      </c>
      <c r="AB281" s="15"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5" customFormat="1" x14ac:dyDescent="0.35">
      <c r="A282" s="7">
        <v>270</v>
      </c>
      <c r="B282" s="6"/>
      <c r="C282" s="12"/>
      <c r="D282" s="8"/>
      <c r="E282" s="12"/>
      <c r="F282" s="216" t="str">
        <f t="shared" si="8"/>
        <v>N/A</v>
      </c>
      <c r="G282" s="6"/>
      <c r="AA282" s="15" t="str">
        <f t="shared" si="9"/>
        <v/>
      </c>
      <c r="AB282" s="15"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5" customFormat="1" x14ac:dyDescent="0.35">
      <c r="A283" s="7">
        <v>271</v>
      </c>
      <c r="B283" s="6"/>
      <c r="C283" s="12"/>
      <c r="D283" s="8"/>
      <c r="E283" s="12"/>
      <c r="F283" s="216" t="str">
        <f t="shared" si="8"/>
        <v>N/A</v>
      </c>
      <c r="G283" s="6"/>
      <c r="AA283" s="15" t="str">
        <f t="shared" si="9"/>
        <v/>
      </c>
      <c r="AB283" s="15"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5" customFormat="1" x14ac:dyDescent="0.35">
      <c r="A284" s="7">
        <v>272</v>
      </c>
      <c r="B284" s="6"/>
      <c r="C284" s="12"/>
      <c r="D284" s="8"/>
      <c r="E284" s="12"/>
      <c r="F284" s="216" t="str">
        <f t="shared" si="8"/>
        <v>N/A</v>
      </c>
      <c r="G284" s="6"/>
      <c r="AA284" s="15" t="str">
        <f t="shared" si="9"/>
        <v/>
      </c>
      <c r="AB284" s="15"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5" customFormat="1" x14ac:dyDescent="0.35">
      <c r="A285" s="7">
        <v>273</v>
      </c>
      <c r="B285" s="6"/>
      <c r="C285" s="12"/>
      <c r="D285" s="8"/>
      <c r="E285" s="12"/>
      <c r="F285" s="216" t="str">
        <f t="shared" si="8"/>
        <v>N/A</v>
      </c>
      <c r="G285" s="6"/>
      <c r="AA285" s="15" t="str">
        <f t="shared" si="9"/>
        <v/>
      </c>
      <c r="AB285" s="15"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5" customFormat="1" x14ac:dyDescent="0.35">
      <c r="A286" s="7">
        <v>274</v>
      </c>
      <c r="B286" s="6"/>
      <c r="C286" s="12"/>
      <c r="D286" s="8"/>
      <c r="E286" s="12"/>
      <c r="F286" s="216" t="str">
        <f t="shared" si="8"/>
        <v>N/A</v>
      </c>
      <c r="G286" s="6"/>
      <c r="AA286" s="15" t="str">
        <f t="shared" si="9"/>
        <v/>
      </c>
      <c r="AB286" s="15"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5" customFormat="1" x14ac:dyDescent="0.35">
      <c r="A287" s="7">
        <v>275</v>
      </c>
      <c r="B287" s="6"/>
      <c r="C287" s="12"/>
      <c r="D287" s="8"/>
      <c r="E287" s="12"/>
      <c r="F287" s="216" t="str">
        <f t="shared" si="8"/>
        <v>N/A</v>
      </c>
      <c r="G287" s="6"/>
      <c r="AA287" s="15" t="str">
        <f t="shared" si="9"/>
        <v/>
      </c>
      <c r="AB287" s="15"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5" customFormat="1" x14ac:dyDescent="0.35">
      <c r="A288" s="7">
        <v>276</v>
      </c>
      <c r="B288" s="6"/>
      <c r="C288" s="12"/>
      <c r="D288" s="8"/>
      <c r="E288" s="12"/>
      <c r="F288" s="216" t="str">
        <f t="shared" si="8"/>
        <v>N/A</v>
      </c>
      <c r="G288" s="6"/>
      <c r="AA288" s="15" t="str">
        <f t="shared" si="9"/>
        <v/>
      </c>
      <c r="AB288" s="15"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5" customFormat="1" x14ac:dyDescent="0.35">
      <c r="A289" s="7">
        <v>277</v>
      </c>
      <c r="B289" s="6"/>
      <c r="C289" s="12"/>
      <c r="D289" s="8"/>
      <c r="E289" s="12"/>
      <c r="F289" s="216" t="str">
        <f t="shared" si="8"/>
        <v>N/A</v>
      </c>
      <c r="G289" s="6"/>
      <c r="AA289" s="15" t="str">
        <f t="shared" si="9"/>
        <v/>
      </c>
      <c r="AB289" s="15"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5" customFormat="1" x14ac:dyDescent="0.35">
      <c r="A290" s="7">
        <v>278</v>
      </c>
      <c r="B290" s="6"/>
      <c r="C290" s="12"/>
      <c r="D290" s="8"/>
      <c r="E290" s="12"/>
      <c r="F290" s="216" t="str">
        <f t="shared" si="8"/>
        <v>N/A</v>
      </c>
      <c r="G290" s="6"/>
      <c r="AA290" s="15" t="str">
        <f t="shared" si="9"/>
        <v/>
      </c>
      <c r="AB290" s="15"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5" customFormat="1" x14ac:dyDescent="0.35">
      <c r="A291" s="7">
        <v>279</v>
      </c>
      <c r="B291" s="6"/>
      <c r="C291" s="12"/>
      <c r="D291" s="8"/>
      <c r="E291" s="12"/>
      <c r="F291" s="216" t="str">
        <f t="shared" si="8"/>
        <v>N/A</v>
      </c>
      <c r="G291" s="6"/>
      <c r="AA291" s="15" t="str">
        <f t="shared" si="9"/>
        <v/>
      </c>
      <c r="AB291" s="15"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5" customFormat="1" x14ac:dyDescent="0.35">
      <c r="A292" s="7">
        <v>280</v>
      </c>
      <c r="B292" s="6"/>
      <c r="C292" s="12"/>
      <c r="D292" s="8"/>
      <c r="E292" s="12"/>
      <c r="F292" s="216" t="str">
        <f t="shared" si="8"/>
        <v>N/A</v>
      </c>
      <c r="G292" s="6"/>
      <c r="AA292" s="15" t="str">
        <f t="shared" si="9"/>
        <v/>
      </c>
      <c r="AB292" s="15"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5" customFormat="1" x14ac:dyDescent="0.35">
      <c r="A293" s="7">
        <v>281</v>
      </c>
      <c r="B293" s="6"/>
      <c r="C293" s="12"/>
      <c r="D293" s="8"/>
      <c r="E293" s="12"/>
      <c r="F293" s="216" t="str">
        <f t="shared" si="8"/>
        <v>N/A</v>
      </c>
      <c r="G293" s="6"/>
      <c r="AA293" s="15" t="str">
        <f t="shared" si="9"/>
        <v/>
      </c>
      <c r="AB293" s="15"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5" customFormat="1" x14ac:dyDescent="0.35">
      <c r="A294" s="7">
        <v>282</v>
      </c>
      <c r="B294" s="6"/>
      <c r="C294" s="12"/>
      <c r="D294" s="8"/>
      <c r="E294" s="12"/>
      <c r="F294" s="216" t="str">
        <f t="shared" si="8"/>
        <v>N/A</v>
      </c>
      <c r="G294" s="6"/>
      <c r="AA294" s="15" t="str">
        <f t="shared" si="9"/>
        <v/>
      </c>
      <c r="AB294" s="15"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5" customFormat="1" x14ac:dyDescent="0.35">
      <c r="A295" s="7">
        <v>283</v>
      </c>
      <c r="B295" s="6"/>
      <c r="C295" s="12"/>
      <c r="D295" s="8"/>
      <c r="E295" s="12"/>
      <c r="F295" s="216" t="str">
        <f t="shared" si="8"/>
        <v>N/A</v>
      </c>
      <c r="G295" s="6"/>
      <c r="AA295" s="15" t="str">
        <f t="shared" si="9"/>
        <v/>
      </c>
      <c r="AB295" s="15"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5" customFormat="1" x14ac:dyDescent="0.35">
      <c r="A296" s="7">
        <v>284</v>
      </c>
      <c r="B296" s="6"/>
      <c r="C296" s="12"/>
      <c r="D296" s="8"/>
      <c r="E296" s="12"/>
      <c r="F296" s="216" t="str">
        <f t="shared" si="8"/>
        <v>N/A</v>
      </c>
      <c r="G296" s="6"/>
      <c r="AA296" s="15" t="str">
        <f t="shared" si="9"/>
        <v/>
      </c>
      <c r="AB296" s="15"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5" customFormat="1" x14ac:dyDescent="0.35">
      <c r="A297" s="7">
        <v>285</v>
      </c>
      <c r="B297" s="6"/>
      <c r="C297" s="12"/>
      <c r="D297" s="8"/>
      <c r="E297" s="12"/>
      <c r="F297" s="216" t="str">
        <f t="shared" si="8"/>
        <v>N/A</v>
      </c>
      <c r="G297" s="6"/>
      <c r="AA297" s="15" t="str">
        <f t="shared" si="9"/>
        <v/>
      </c>
      <c r="AB297" s="15"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5" customFormat="1" x14ac:dyDescent="0.35">
      <c r="A298" s="7">
        <v>286</v>
      </c>
      <c r="B298" s="6"/>
      <c r="C298" s="12"/>
      <c r="D298" s="8"/>
      <c r="E298" s="12"/>
      <c r="F298" s="216" t="str">
        <f t="shared" si="8"/>
        <v>N/A</v>
      </c>
      <c r="G298" s="6"/>
      <c r="AA298" s="15" t="str">
        <f t="shared" si="9"/>
        <v/>
      </c>
      <c r="AB298" s="15"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5" customFormat="1" x14ac:dyDescent="0.35">
      <c r="A299" s="7">
        <v>287</v>
      </c>
      <c r="B299" s="6"/>
      <c r="C299" s="12"/>
      <c r="D299" s="8"/>
      <c r="E299" s="12"/>
      <c r="F299" s="216" t="str">
        <f t="shared" si="8"/>
        <v>N/A</v>
      </c>
      <c r="G299" s="6"/>
      <c r="AA299" s="15" t="str">
        <f t="shared" si="9"/>
        <v/>
      </c>
      <c r="AB299" s="15"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5" customFormat="1" x14ac:dyDescent="0.35">
      <c r="A300" s="7">
        <v>288</v>
      </c>
      <c r="B300" s="6"/>
      <c r="C300" s="12"/>
      <c r="D300" s="8"/>
      <c r="E300" s="12"/>
      <c r="F300" s="216" t="str">
        <f t="shared" si="8"/>
        <v>N/A</v>
      </c>
      <c r="G300" s="6"/>
      <c r="AA300" s="15" t="str">
        <f t="shared" si="9"/>
        <v/>
      </c>
      <c r="AB300" s="15"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row r="301" spans="1:28" s="15" customFormat="1" x14ac:dyDescent="0.35">
      <c r="A301" s="7">
        <v>289</v>
      </c>
      <c r="B301" s="6"/>
      <c r="C301" s="12"/>
      <c r="D301" s="8"/>
      <c r="E301" s="12"/>
      <c r="F301" s="216" t="str">
        <f t="shared" si="8"/>
        <v>N/A</v>
      </c>
      <c r="G301" s="6"/>
      <c r="AA301" s="15" t="str">
        <f t="shared" si="9"/>
        <v/>
      </c>
      <c r="AB301" s="15" t="str">
        <f>IF(LEN($AA301)=0,"N",IF(LEN($AA301)&gt;1,"Error -- Availability entered in an incorrect format",IF($AA301='Control Panel'!$F$36,$AA301,IF($AA301='Control Panel'!$F$37,$AA301,IF($AA301='Control Panel'!$F$38,$AA301,IF($AA301='Control Panel'!$F$39,$AA301,IF($AA301='Control Panel'!$F$40,$AA301,IF($AA301='Control Panel'!$F$41,$AA301,"Error -- Availability entered in an incorrect format"))))))))</f>
        <v>N</v>
      </c>
    </row>
    <row r="302" spans="1:28" s="15" customFormat="1" x14ac:dyDescent="0.35">
      <c r="A302" s="7">
        <v>290</v>
      </c>
      <c r="B302" s="6"/>
      <c r="C302" s="12"/>
      <c r="D302" s="8"/>
      <c r="E302" s="12"/>
      <c r="F302" s="216" t="str">
        <f t="shared" si="8"/>
        <v>N/A</v>
      </c>
      <c r="G302" s="6"/>
      <c r="AA302" s="15" t="str">
        <f t="shared" si="9"/>
        <v/>
      </c>
      <c r="AB302" s="15" t="str">
        <f>IF(LEN($AA302)=0,"N",IF(LEN($AA302)&gt;1,"Error -- Availability entered in an incorrect format",IF($AA302='Control Panel'!$F$36,$AA302,IF($AA302='Control Panel'!$F$37,$AA302,IF($AA302='Control Panel'!$F$38,$AA302,IF($AA302='Control Panel'!$F$39,$AA302,IF($AA302='Control Panel'!$F$40,$AA302,IF($AA302='Control Panel'!$F$41,$AA302,"Error -- Availability entered in an incorrect format"))))))))</f>
        <v>N</v>
      </c>
    </row>
    <row r="303" spans="1:28" s="15" customFormat="1" x14ac:dyDescent="0.35">
      <c r="A303" s="7">
        <v>291</v>
      </c>
      <c r="B303" s="6"/>
      <c r="C303" s="12"/>
      <c r="D303" s="8"/>
      <c r="E303" s="12"/>
      <c r="F303" s="216" t="str">
        <f t="shared" si="8"/>
        <v>N/A</v>
      </c>
      <c r="G303" s="6"/>
      <c r="AA303" s="15" t="str">
        <f t="shared" si="9"/>
        <v/>
      </c>
      <c r="AB303" s="15" t="str">
        <f>IF(LEN($AA303)=0,"N",IF(LEN($AA303)&gt;1,"Error -- Availability entered in an incorrect format",IF($AA303='Control Panel'!$F$36,$AA303,IF($AA303='Control Panel'!$F$37,$AA303,IF($AA303='Control Panel'!$F$38,$AA303,IF($AA303='Control Panel'!$F$39,$AA303,IF($AA303='Control Panel'!$F$40,$AA303,IF($AA303='Control Panel'!$F$41,$AA303,"Error -- Availability entered in an incorrect format"))))))))</f>
        <v>N</v>
      </c>
    </row>
    <row r="304" spans="1:28" s="15" customFormat="1" x14ac:dyDescent="0.35">
      <c r="A304" s="7">
        <v>292</v>
      </c>
      <c r="B304" s="6"/>
      <c r="C304" s="12"/>
      <c r="D304" s="8"/>
      <c r="E304" s="12"/>
      <c r="F304" s="216" t="str">
        <f t="shared" si="8"/>
        <v>N/A</v>
      </c>
      <c r="G304" s="6"/>
      <c r="AA304" s="15" t="str">
        <f t="shared" si="9"/>
        <v/>
      </c>
      <c r="AB304" s="15" t="str">
        <f>IF(LEN($AA304)=0,"N",IF(LEN($AA304)&gt;1,"Error -- Availability entered in an incorrect format",IF($AA304='Control Panel'!$F$36,$AA304,IF($AA304='Control Panel'!$F$37,$AA304,IF($AA304='Control Panel'!$F$38,$AA304,IF($AA304='Control Panel'!$F$39,$AA304,IF($AA304='Control Panel'!$F$40,$AA304,IF($AA304='Control Panel'!$F$41,$AA304,"Error -- Availability entered in an incorrect format"))))))))</f>
        <v>N</v>
      </c>
    </row>
    <row r="305" spans="1:28" s="15" customFormat="1" x14ac:dyDescent="0.35">
      <c r="A305" s="7">
        <v>293</v>
      </c>
      <c r="B305" s="6"/>
      <c r="C305" s="12"/>
      <c r="D305" s="8"/>
      <c r="E305" s="12"/>
      <c r="F305" s="216" t="str">
        <f t="shared" si="8"/>
        <v>N/A</v>
      </c>
      <c r="G305" s="6"/>
      <c r="AA305" s="15" t="str">
        <f t="shared" si="9"/>
        <v/>
      </c>
      <c r="AB305" s="15" t="str">
        <f>IF(LEN($AA305)=0,"N",IF(LEN($AA305)&gt;1,"Error -- Availability entered in an incorrect format",IF($AA305='Control Panel'!$F$36,$AA305,IF($AA305='Control Panel'!$F$37,$AA305,IF($AA305='Control Panel'!$F$38,$AA305,IF($AA305='Control Panel'!$F$39,$AA305,IF($AA305='Control Panel'!$F$40,$AA305,IF($AA305='Control Panel'!$F$41,$AA305,"Error -- Availability entered in an incorrect format"))))))))</f>
        <v>N</v>
      </c>
    </row>
    <row r="306" spans="1:28" s="15" customFormat="1" x14ac:dyDescent="0.35">
      <c r="A306" s="7">
        <v>294</v>
      </c>
      <c r="B306" s="6"/>
      <c r="C306" s="12"/>
      <c r="D306" s="8"/>
      <c r="E306" s="12"/>
      <c r="F306" s="216" t="str">
        <f t="shared" si="8"/>
        <v>N/A</v>
      </c>
      <c r="G306" s="6"/>
      <c r="AA306" s="15" t="str">
        <f t="shared" si="9"/>
        <v/>
      </c>
      <c r="AB306" s="15" t="str">
        <f>IF(LEN($AA306)=0,"N",IF(LEN($AA306)&gt;1,"Error -- Availability entered in an incorrect format",IF($AA306='Control Panel'!$F$36,$AA306,IF($AA306='Control Panel'!$F$37,$AA306,IF($AA306='Control Panel'!$F$38,$AA306,IF($AA306='Control Panel'!$F$39,$AA306,IF($AA306='Control Panel'!$F$40,$AA306,IF($AA306='Control Panel'!$F$41,$AA306,"Error -- Availability entered in an incorrect format"))))))))</f>
        <v>N</v>
      </c>
    </row>
    <row r="307" spans="1:28" s="15" customFormat="1" x14ac:dyDescent="0.35">
      <c r="A307" s="7">
        <v>295</v>
      </c>
      <c r="B307" s="6"/>
      <c r="C307" s="12"/>
      <c r="D307" s="8"/>
      <c r="E307" s="12"/>
      <c r="F307" s="216" t="str">
        <f t="shared" si="8"/>
        <v>N/A</v>
      </c>
      <c r="G307" s="6"/>
      <c r="AA307" s="15" t="str">
        <f t="shared" si="9"/>
        <v/>
      </c>
      <c r="AB307" s="15" t="str">
        <f>IF(LEN($AA307)=0,"N",IF(LEN($AA307)&gt;1,"Error -- Availability entered in an incorrect format",IF($AA307='Control Panel'!$F$36,$AA307,IF($AA307='Control Panel'!$F$37,$AA307,IF($AA307='Control Panel'!$F$38,$AA307,IF($AA307='Control Panel'!$F$39,$AA307,IF($AA307='Control Panel'!$F$40,$AA307,IF($AA307='Control Panel'!$F$41,$AA307,"Error -- Availability entered in an incorrect format"))))))))</f>
        <v>N</v>
      </c>
    </row>
    <row r="308" spans="1:28" s="15" customFormat="1" x14ac:dyDescent="0.35">
      <c r="A308" s="7">
        <v>296</v>
      </c>
      <c r="B308" s="6"/>
      <c r="C308" s="12"/>
      <c r="D308" s="8"/>
      <c r="E308" s="12"/>
      <c r="F308" s="216" t="str">
        <f t="shared" si="8"/>
        <v>N/A</v>
      </c>
      <c r="G308" s="6"/>
      <c r="AA308" s="15" t="str">
        <f t="shared" si="9"/>
        <v/>
      </c>
      <c r="AB308" s="15" t="str">
        <f>IF(LEN($AA308)=0,"N",IF(LEN($AA308)&gt;1,"Error -- Availability entered in an incorrect format",IF($AA308='Control Panel'!$F$36,$AA308,IF($AA308='Control Panel'!$F$37,$AA308,IF($AA308='Control Panel'!$F$38,$AA308,IF($AA308='Control Panel'!$F$39,$AA308,IF($AA308='Control Panel'!$F$40,$AA308,IF($AA308='Control Panel'!$F$41,$AA308,"Error -- Availability entered in an incorrect format"))))))))</f>
        <v>N</v>
      </c>
    </row>
    <row r="309" spans="1:28" s="15" customFormat="1" x14ac:dyDescent="0.35">
      <c r="A309" s="7">
        <v>297</v>
      </c>
      <c r="B309" s="6"/>
      <c r="C309" s="12"/>
      <c r="D309" s="8"/>
      <c r="E309" s="12"/>
      <c r="F309" s="216" t="str">
        <f t="shared" si="8"/>
        <v>N/A</v>
      </c>
      <c r="G309" s="6"/>
      <c r="AA309" s="15" t="str">
        <f t="shared" si="9"/>
        <v/>
      </c>
      <c r="AB309" s="15" t="str">
        <f>IF(LEN($AA309)=0,"N",IF(LEN($AA309)&gt;1,"Error -- Availability entered in an incorrect format",IF($AA309='Control Panel'!$F$36,$AA309,IF($AA309='Control Panel'!$F$37,$AA309,IF($AA309='Control Panel'!$F$38,$AA309,IF($AA309='Control Panel'!$F$39,$AA309,IF($AA309='Control Panel'!$F$40,$AA309,IF($AA309='Control Panel'!$F$41,$AA309,"Error -- Availability entered in an incorrect format"))))))))</f>
        <v>N</v>
      </c>
    </row>
    <row r="310" spans="1:28" s="15" customFormat="1" x14ac:dyDescent="0.35">
      <c r="A310" s="7">
        <v>298</v>
      </c>
      <c r="B310" s="6"/>
      <c r="C310" s="12"/>
      <c r="D310" s="8"/>
      <c r="E310" s="12"/>
      <c r="F310" s="216" t="str">
        <f t="shared" si="8"/>
        <v>N/A</v>
      </c>
      <c r="G310" s="6"/>
      <c r="AA310" s="15" t="str">
        <f t="shared" si="9"/>
        <v/>
      </c>
      <c r="AB310" s="15" t="str">
        <f>IF(LEN($AA310)=0,"N",IF(LEN($AA310)&gt;1,"Error -- Availability entered in an incorrect format",IF($AA310='Control Panel'!$F$36,$AA310,IF($AA310='Control Panel'!$F$37,$AA310,IF($AA310='Control Panel'!$F$38,$AA310,IF($AA310='Control Panel'!$F$39,$AA310,IF($AA310='Control Panel'!$F$40,$AA310,IF($AA310='Control Panel'!$F$41,$AA310,"Error -- Availability entered in an incorrect format"))))))))</f>
        <v>N</v>
      </c>
    </row>
    <row r="311" spans="1:28" s="15" customFormat="1" x14ac:dyDescent="0.35">
      <c r="A311" s="7">
        <v>299</v>
      </c>
      <c r="B311" s="6"/>
      <c r="C311" s="12"/>
      <c r="D311" s="8"/>
      <c r="E311" s="12"/>
      <c r="F311" s="216" t="str">
        <f t="shared" si="8"/>
        <v>N/A</v>
      </c>
      <c r="G311" s="6"/>
      <c r="AA311" s="15" t="str">
        <f t="shared" si="9"/>
        <v/>
      </c>
      <c r="AB311" s="15" t="str">
        <f>IF(LEN($AA311)=0,"N",IF(LEN($AA311)&gt;1,"Error -- Availability entered in an incorrect format",IF($AA311='Control Panel'!$F$36,$AA311,IF($AA311='Control Panel'!$F$37,$AA311,IF($AA311='Control Panel'!$F$38,$AA311,IF($AA311='Control Panel'!$F$39,$AA311,IF($AA311='Control Panel'!$F$40,$AA311,IF($AA311='Control Panel'!$F$41,$AA311,"Error -- Availability entered in an incorrect format"))))))))</f>
        <v>N</v>
      </c>
    </row>
    <row r="312" spans="1:28" s="15" customFormat="1" x14ac:dyDescent="0.35">
      <c r="A312" s="7">
        <v>300</v>
      </c>
      <c r="B312" s="6"/>
      <c r="C312" s="12"/>
      <c r="D312" s="8"/>
      <c r="E312" s="12"/>
      <c r="F312" s="216" t="str">
        <f t="shared" si="8"/>
        <v>N/A</v>
      </c>
      <c r="G312" s="6"/>
      <c r="AA312" s="15" t="str">
        <f t="shared" si="9"/>
        <v/>
      </c>
      <c r="AB312" s="15" t="str">
        <f>IF(LEN($AA312)=0,"N",IF(LEN($AA312)&gt;1,"Error -- Availability entered in an incorrect format",IF($AA312='Control Panel'!$F$36,$AA312,IF($AA312='Control Panel'!$F$37,$AA312,IF($AA312='Control Panel'!$F$38,$AA312,IF($AA312='Control Panel'!$F$39,$AA312,IF($AA312='Control Panel'!$F$40,$AA312,IF($AA312='Control Panel'!$F$41,$AA312,"Error -- Availability entered in an incorrect format"))))))))</f>
        <v>N</v>
      </c>
    </row>
    <row r="313" spans="1:28" s="15" customFormat="1" x14ac:dyDescent="0.35">
      <c r="A313" s="7">
        <v>301</v>
      </c>
      <c r="B313" s="6"/>
      <c r="C313" s="12"/>
      <c r="D313" s="8"/>
      <c r="E313" s="12"/>
      <c r="F313" s="216" t="str">
        <f t="shared" si="8"/>
        <v>N/A</v>
      </c>
      <c r="G313" s="6"/>
      <c r="AA313" s="15" t="str">
        <f t="shared" si="9"/>
        <v/>
      </c>
      <c r="AB313" s="15" t="str">
        <f>IF(LEN($AA313)=0,"N",IF(LEN($AA313)&gt;1,"Error -- Availability entered in an incorrect format",IF($AA313='Control Panel'!$F$36,$AA313,IF($AA313='Control Panel'!$F$37,$AA313,IF($AA313='Control Panel'!$F$38,$AA313,IF($AA313='Control Panel'!$F$39,$AA313,IF($AA313='Control Panel'!$F$40,$AA313,IF($AA313='Control Panel'!$F$41,$AA313,"Error -- Availability entered in an incorrect format"))))))))</f>
        <v>N</v>
      </c>
    </row>
    <row r="314" spans="1:28" s="15" customFormat="1" x14ac:dyDescent="0.35">
      <c r="A314" s="7">
        <v>302</v>
      </c>
      <c r="B314" s="6"/>
      <c r="C314" s="12"/>
      <c r="D314" s="8"/>
      <c r="E314" s="12"/>
      <c r="F314" s="216" t="str">
        <f t="shared" si="8"/>
        <v>N/A</v>
      </c>
      <c r="G314" s="6"/>
      <c r="AA314" s="15" t="str">
        <f t="shared" si="9"/>
        <v/>
      </c>
      <c r="AB314" s="15" t="str">
        <f>IF(LEN($AA314)=0,"N",IF(LEN($AA314)&gt;1,"Error -- Availability entered in an incorrect format",IF($AA314='Control Panel'!$F$36,$AA314,IF($AA314='Control Panel'!$F$37,$AA314,IF($AA314='Control Panel'!$F$38,$AA314,IF($AA314='Control Panel'!$F$39,$AA314,IF($AA314='Control Panel'!$F$40,$AA314,IF($AA314='Control Panel'!$F$41,$AA314,"Error -- Availability entered in an incorrect format"))))))))</f>
        <v>N</v>
      </c>
    </row>
    <row r="315" spans="1:28" s="15" customFormat="1" x14ac:dyDescent="0.35">
      <c r="A315" s="7">
        <v>303</v>
      </c>
      <c r="B315" s="6"/>
      <c r="C315" s="12"/>
      <c r="D315" s="8"/>
      <c r="E315" s="12"/>
      <c r="F315" s="216" t="str">
        <f t="shared" si="8"/>
        <v>N/A</v>
      </c>
      <c r="G315" s="6"/>
      <c r="AA315" s="15" t="str">
        <f t="shared" si="9"/>
        <v/>
      </c>
      <c r="AB315" s="15" t="str">
        <f>IF(LEN($AA315)=0,"N",IF(LEN($AA315)&gt;1,"Error -- Availability entered in an incorrect format",IF($AA315='Control Panel'!$F$36,$AA315,IF($AA315='Control Panel'!$F$37,$AA315,IF($AA315='Control Panel'!$F$38,$AA315,IF($AA315='Control Panel'!$F$39,$AA315,IF($AA315='Control Panel'!$F$40,$AA315,IF($AA315='Control Panel'!$F$41,$AA315,"Error -- Availability entered in an incorrect format"))))))))</f>
        <v>N</v>
      </c>
    </row>
    <row r="316" spans="1:28" s="15" customFormat="1" x14ac:dyDescent="0.35">
      <c r="A316" s="7">
        <v>304</v>
      </c>
      <c r="B316" s="6"/>
      <c r="C316" s="12"/>
      <c r="D316" s="8"/>
      <c r="E316" s="12"/>
      <c r="F316" s="216" t="str">
        <f t="shared" si="8"/>
        <v>N/A</v>
      </c>
      <c r="G316" s="6"/>
      <c r="AA316" s="15" t="str">
        <f t="shared" si="9"/>
        <v/>
      </c>
      <c r="AB316" s="15" t="str">
        <f>IF(LEN($AA316)=0,"N",IF(LEN($AA316)&gt;1,"Error -- Availability entered in an incorrect format",IF($AA316='Control Panel'!$F$36,$AA316,IF($AA316='Control Panel'!$F$37,$AA316,IF($AA316='Control Panel'!$F$38,$AA316,IF($AA316='Control Panel'!$F$39,$AA316,IF($AA316='Control Panel'!$F$40,$AA316,IF($AA316='Control Panel'!$F$41,$AA316,"Error -- Availability entered in an incorrect format"))))))))</f>
        <v>N</v>
      </c>
    </row>
    <row r="317" spans="1:28" s="15" customFormat="1" x14ac:dyDescent="0.35">
      <c r="A317" s="7">
        <v>305</v>
      </c>
      <c r="B317" s="6"/>
      <c r="C317" s="12"/>
      <c r="D317" s="8"/>
      <c r="E317" s="12"/>
      <c r="F317" s="216" t="str">
        <f t="shared" si="8"/>
        <v>N/A</v>
      </c>
      <c r="G317" s="6"/>
      <c r="AA317" s="15" t="str">
        <f t="shared" si="9"/>
        <v/>
      </c>
      <c r="AB317" s="15" t="str">
        <f>IF(LEN($AA317)=0,"N",IF(LEN($AA317)&gt;1,"Error -- Availability entered in an incorrect format",IF($AA317='Control Panel'!$F$36,$AA317,IF($AA317='Control Panel'!$F$37,$AA317,IF($AA317='Control Panel'!$F$38,$AA317,IF($AA317='Control Panel'!$F$39,$AA317,IF($AA317='Control Panel'!$F$40,$AA317,IF($AA317='Control Panel'!$F$41,$AA317,"Error -- Availability entered in an incorrect format"))))))))</f>
        <v>N</v>
      </c>
    </row>
    <row r="318" spans="1:28" s="15" customFormat="1" x14ac:dyDescent="0.35">
      <c r="A318" s="7">
        <v>306</v>
      </c>
      <c r="B318" s="6"/>
      <c r="C318" s="12"/>
      <c r="D318" s="8"/>
      <c r="E318" s="12"/>
      <c r="F318" s="216" t="str">
        <f t="shared" si="8"/>
        <v>N/A</v>
      </c>
      <c r="G318" s="6"/>
      <c r="AA318" s="15" t="str">
        <f t="shared" si="9"/>
        <v/>
      </c>
      <c r="AB318" s="15" t="str">
        <f>IF(LEN($AA318)=0,"N",IF(LEN($AA318)&gt;1,"Error -- Availability entered in an incorrect format",IF($AA318='Control Panel'!$F$36,$AA318,IF($AA318='Control Panel'!$F$37,$AA318,IF($AA318='Control Panel'!$F$38,$AA318,IF($AA318='Control Panel'!$F$39,$AA318,IF($AA318='Control Panel'!$F$40,$AA318,IF($AA318='Control Panel'!$F$41,$AA318,"Error -- Availability entered in an incorrect format"))))))))</f>
        <v>N</v>
      </c>
    </row>
    <row r="319" spans="1:28" s="15" customFormat="1" x14ac:dyDescent="0.35">
      <c r="A319" s="7">
        <v>307</v>
      </c>
      <c r="B319" s="6"/>
      <c r="C319" s="12"/>
      <c r="D319" s="8"/>
      <c r="E319" s="12"/>
      <c r="F319" s="216" t="str">
        <f t="shared" si="8"/>
        <v>N/A</v>
      </c>
      <c r="G319" s="6"/>
      <c r="AA319" s="15" t="str">
        <f t="shared" si="9"/>
        <v/>
      </c>
      <c r="AB319" s="15" t="str">
        <f>IF(LEN($AA319)=0,"N",IF(LEN($AA319)&gt;1,"Error -- Availability entered in an incorrect format",IF($AA319='Control Panel'!$F$36,$AA319,IF($AA319='Control Panel'!$F$37,$AA319,IF($AA319='Control Panel'!$F$38,$AA319,IF($AA319='Control Panel'!$F$39,$AA319,IF($AA319='Control Panel'!$F$40,$AA319,IF($AA319='Control Panel'!$F$41,$AA319,"Error -- Availability entered in an incorrect format"))))))))</f>
        <v>N</v>
      </c>
    </row>
    <row r="320" spans="1:28" s="15" customFormat="1" x14ac:dyDescent="0.35">
      <c r="A320" s="7">
        <v>308</v>
      </c>
      <c r="B320" s="6"/>
      <c r="C320" s="12"/>
      <c r="D320" s="8"/>
      <c r="E320" s="12"/>
      <c r="F320" s="216" t="str">
        <f t="shared" si="8"/>
        <v>N/A</v>
      </c>
      <c r="G320" s="6"/>
      <c r="AA320" s="15" t="str">
        <f t="shared" si="9"/>
        <v/>
      </c>
      <c r="AB320" s="15" t="str">
        <f>IF(LEN($AA320)=0,"N",IF(LEN($AA320)&gt;1,"Error -- Availability entered in an incorrect format",IF($AA320='Control Panel'!$F$36,$AA320,IF($AA320='Control Panel'!$F$37,$AA320,IF($AA320='Control Panel'!$F$38,$AA320,IF($AA320='Control Panel'!$F$39,$AA320,IF($AA320='Control Panel'!$F$40,$AA320,IF($AA320='Control Panel'!$F$41,$AA320,"Error -- Availability entered in an incorrect format"))))))))</f>
        <v>N</v>
      </c>
    </row>
    <row r="321" spans="1:28" s="15" customFormat="1" x14ac:dyDescent="0.35">
      <c r="A321" s="7">
        <v>309</v>
      </c>
      <c r="B321" s="6"/>
      <c r="C321" s="12"/>
      <c r="D321" s="8"/>
      <c r="E321" s="12"/>
      <c r="F321" s="216" t="str">
        <f t="shared" si="8"/>
        <v>N/A</v>
      </c>
      <c r="G321" s="6"/>
      <c r="AA321" s="15" t="str">
        <f t="shared" si="9"/>
        <v/>
      </c>
      <c r="AB321" s="15" t="str">
        <f>IF(LEN($AA321)=0,"N",IF(LEN($AA321)&gt;1,"Error -- Availability entered in an incorrect format",IF($AA321='Control Panel'!$F$36,$AA321,IF($AA321='Control Panel'!$F$37,$AA321,IF($AA321='Control Panel'!$F$38,$AA321,IF($AA321='Control Panel'!$F$39,$AA321,IF($AA321='Control Panel'!$F$40,$AA321,IF($AA321='Control Panel'!$F$41,$AA321,"Error -- Availability entered in an incorrect format"))))))))</f>
        <v>N</v>
      </c>
    </row>
    <row r="322" spans="1:28" s="15" customFormat="1" x14ac:dyDescent="0.35">
      <c r="A322" s="7">
        <v>310</v>
      </c>
      <c r="B322" s="6"/>
      <c r="C322" s="12"/>
      <c r="D322" s="8"/>
      <c r="E322" s="12"/>
      <c r="F322" s="216" t="str">
        <f t="shared" si="8"/>
        <v>N/A</v>
      </c>
      <c r="G322" s="6"/>
      <c r="AA322" s="15" t="str">
        <f t="shared" si="9"/>
        <v/>
      </c>
      <c r="AB322" s="15" t="str">
        <f>IF(LEN($AA322)=0,"N",IF(LEN($AA322)&gt;1,"Error -- Availability entered in an incorrect format",IF($AA322='Control Panel'!$F$36,$AA322,IF($AA322='Control Panel'!$F$37,$AA322,IF($AA322='Control Panel'!$F$38,$AA322,IF($AA322='Control Panel'!$F$39,$AA322,IF($AA322='Control Panel'!$F$40,$AA322,IF($AA322='Control Panel'!$F$41,$AA322,"Error -- Availability entered in an incorrect format"))))))))</f>
        <v>N</v>
      </c>
    </row>
    <row r="323" spans="1:28" s="15" customFormat="1" x14ac:dyDescent="0.35">
      <c r="A323" s="7">
        <v>311</v>
      </c>
      <c r="B323" s="6"/>
      <c r="C323" s="12"/>
      <c r="D323" s="8"/>
      <c r="E323" s="12"/>
      <c r="F323" s="216" t="str">
        <f t="shared" si="8"/>
        <v>N/A</v>
      </c>
      <c r="G323" s="6"/>
      <c r="AA323" s="15" t="str">
        <f t="shared" si="9"/>
        <v/>
      </c>
      <c r="AB323" s="15" t="str">
        <f>IF(LEN($AA323)=0,"N",IF(LEN($AA323)&gt;1,"Error -- Availability entered in an incorrect format",IF($AA323='Control Panel'!$F$36,$AA323,IF($AA323='Control Panel'!$F$37,$AA323,IF($AA323='Control Panel'!$F$38,$AA323,IF($AA323='Control Panel'!$F$39,$AA323,IF($AA323='Control Panel'!$F$40,$AA323,IF($AA323='Control Panel'!$F$41,$AA323,"Error -- Availability entered in an incorrect format"))))))))</f>
        <v>N</v>
      </c>
    </row>
    <row r="324" spans="1:28" s="15" customFormat="1" x14ac:dyDescent="0.35">
      <c r="A324" s="7">
        <v>312</v>
      </c>
      <c r="B324" s="6"/>
      <c r="C324" s="12"/>
      <c r="D324" s="8"/>
      <c r="E324" s="12"/>
      <c r="F324" s="216" t="str">
        <f t="shared" si="8"/>
        <v>N/A</v>
      </c>
      <c r="G324" s="6"/>
      <c r="AA324" s="15" t="str">
        <f t="shared" si="9"/>
        <v/>
      </c>
      <c r="AB324" s="15" t="str">
        <f>IF(LEN($AA324)=0,"N",IF(LEN($AA324)&gt;1,"Error -- Availability entered in an incorrect format",IF($AA324='Control Panel'!$F$36,$AA324,IF($AA324='Control Panel'!$F$37,$AA324,IF($AA324='Control Panel'!$F$38,$AA324,IF($AA324='Control Panel'!$F$39,$AA324,IF($AA324='Control Panel'!$F$40,$AA324,IF($AA324='Control Panel'!$F$41,$AA324,"Error -- Availability entered in an incorrect format"))))))))</f>
        <v>N</v>
      </c>
    </row>
    <row r="325" spans="1:28" s="15" customFormat="1" x14ac:dyDescent="0.35">
      <c r="A325" s="7">
        <v>313</v>
      </c>
      <c r="B325" s="6"/>
      <c r="C325" s="12"/>
      <c r="D325" s="8"/>
      <c r="E325" s="12"/>
      <c r="F325" s="216" t="str">
        <f t="shared" si="8"/>
        <v>N/A</v>
      </c>
      <c r="G325" s="6"/>
      <c r="AA325" s="15" t="str">
        <f t="shared" si="9"/>
        <v/>
      </c>
      <c r="AB325" s="15" t="str">
        <f>IF(LEN($AA325)=0,"N",IF(LEN($AA325)&gt;1,"Error -- Availability entered in an incorrect format",IF($AA325='Control Panel'!$F$36,$AA325,IF($AA325='Control Panel'!$F$37,$AA325,IF($AA325='Control Panel'!$F$38,$AA325,IF($AA325='Control Panel'!$F$39,$AA325,IF($AA325='Control Panel'!$F$40,$AA325,IF($AA325='Control Panel'!$F$41,$AA325,"Error -- Availability entered in an incorrect format"))))))))</f>
        <v>N</v>
      </c>
    </row>
    <row r="326" spans="1:28" s="15" customFormat="1" x14ac:dyDescent="0.35">
      <c r="A326" s="7">
        <v>314</v>
      </c>
      <c r="B326" s="6"/>
      <c r="C326" s="12"/>
      <c r="D326" s="8"/>
      <c r="E326" s="12"/>
      <c r="F326" s="216" t="str">
        <f t="shared" si="8"/>
        <v>N/A</v>
      </c>
      <c r="G326" s="6"/>
      <c r="AA326" s="15" t="str">
        <f t="shared" si="9"/>
        <v/>
      </c>
      <c r="AB326" s="15" t="str">
        <f>IF(LEN($AA326)=0,"N",IF(LEN($AA326)&gt;1,"Error -- Availability entered in an incorrect format",IF($AA326='Control Panel'!$F$36,$AA326,IF($AA326='Control Panel'!$F$37,$AA326,IF($AA326='Control Panel'!$F$38,$AA326,IF($AA326='Control Panel'!$F$39,$AA326,IF($AA326='Control Panel'!$F$40,$AA326,IF($AA326='Control Panel'!$F$41,$AA326,"Error -- Availability entered in an incorrect format"))))))))</f>
        <v>N</v>
      </c>
    </row>
    <row r="327" spans="1:28" s="15" customFormat="1" x14ac:dyDescent="0.35">
      <c r="A327" s="7">
        <v>315</v>
      </c>
      <c r="B327" s="6"/>
      <c r="C327" s="12"/>
      <c r="D327" s="8"/>
      <c r="E327" s="12"/>
      <c r="F327" s="216" t="str">
        <f t="shared" si="8"/>
        <v>N/A</v>
      </c>
      <c r="G327" s="6"/>
      <c r="AA327" s="15" t="str">
        <f t="shared" si="9"/>
        <v/>
      </c>
      <c r="AB327" s="15" t="str">
        <f>IF(LEN($AA327)=0,"N",IF(LEN($AA327)&gt;1,"Error -- Availability entered in an incorrect format",IF($AA327='Control Panel'!$F$36,$AA327,IF($AA327='Control Panel'!$F$37,$AA327,IF($AA327='Control Panel'!$F$38,$AA327,IF($AA327='Control Panel'!$F$39,$AA327,IF($AA327='Control Panel'!$F$40,$AA327,IF($AA327='Control Panel'!$F$41,$AA327,"Error -- Availability entered in an incorrect format"))))))))</f>
        <v>N</v>
      </c>
    </row>
    <row r="328" spans="1:28" s="15" customFormat="1" x14ac:dyDescent="0.35">
      <c r="A328" s="7">
        <v>316</v>
      </c>
      <c r="B328" s="6"/>
      <c r="C328" s="12"/>
      <c r="D328" s="8"/>
      <c r="E328" s="12"/>
      <c r="F328" s="216" t="str">
        <f t="shared" si="8"/>
        <v>N/A</v>
      </c>
      <c r="G328" s="6"/>
      <c r="AA328" s="15" t="str">
        <f t="shared" si="9"/>
        <v/>
      </c>
      <c r="AB328" s="15" t="str">
        <f>IF(LEN($AA328)=0,"N",IF(LEN($AA328)&gt;1,"Error -- Availability entered in an incorrect format",IF($AA328='Control Panel'!$F$36,$AA328,IF($AA328='Control Panel'!$F$37,$AA328,IF($AA328='Control Panel'!$F$38,$AA328,IF($AA328='Control Panel'!$F$39,$AA328,IF($AA328='Control Panel'!$F$40,$AA328,IF($AA328='Control Panel'!$F$41,$AA328,"Error -- Availability entered in an incorrect format"))))))))</f>
        <v>N</v>
      </c>
    </row>
    <row r="329" spans="1:28" s="15" customFormat="1" x14ac:dyDescent="0.35">
      <c r="A329" s="7">
        <v>317</v>
      </c>
      <c r="B329" s="6"/>
      <c r="C329" s="12"/>
      <c r="D329" s="8"/>
      <c r="E329" s="12"/>
      <c r="F329" s="216" t="str">
        <f t="shared" si="8"/>
        <v>N/A</v>
      </c>
      <c r="G329" s="6"/>
      <c r="AA329" s="15" t="str">
        <f t="shared" si="9"/>
        <v/>
      </c>
      <c r="AB329" s="15" t="str">
        <f>IF(LEN($AA329)=0,"N",IF(LEN($AA329)&gt;1,"Error -- Availability entered in an incorrect format",IF($AA329='Control Panel'!$F$36,$AA329,IF($AA329='Control Panel'!$F$37,$AA329,IF($AA329='Control Panel'!$F$38,$AA329,IF($AA329='Control Panel'!$F$39,$AA329,IF($AA329='Control Panel'!$F$40,$AA329,IF($AA329='Control Panel'!$F$41,$AA329,"Error -- Availability entered in an incorrect format"))))))))</f>
        <v>N</v>
      </c>
    </row>
    <row r="330" spans="1:28" s="15" customFormat="1" x14ac:dyDescent="0.35">
      <c r="A330" s="7">
        <v>318</v>
      </c>
      <c r="B330" s="6"/>
      <c r="C330" s="12"/>
      <c r="D330" s="8"/>
      <c r="E330" s="12"/>
      <c r="F330" s="216" t="str">
        <f t="shared" si="8"/>
        <v>N/A</v>
      </c>
      <c r="G330" s="6"/>
      <c r="AA330" s="15" t="str">
        <f t="shared" si="9"/>
        <v/>
      </c>
      <c r="AB330" s="15" t="str">
        <f>IF(LEN($AA330)=0,"N",IF(LEN($AA330)&gt;1,"Error -- Availability entered in an incorrect format",IF($AA330='Control Panel'!$F$36,$AA330,IF($AA330='Control Panel'!$F$37,$AA330,IF($AA330='Control Panel'!$F$38,$AA330,IF($AA330='Control Panel'!$F$39,$AA330,IF($AA330='Control Panel'!$F$40,$AA330,IF($AA330='Control Panel'!$F$41,$AA330,"Error -- Availability entered in an incorrect format"))))))))</f>
        <v>N</v>
      </c>
    </row>
    <row r="331" spans="1:28" s="15" customFormat="1" x14ac:dyDescent="0.35">
      <c r="A331" s="7">
        <v>319</v>
      </c>
      <c r="B331" s="6"/>
      <c r="C331" s="12"/>
      <c r="D331" s="8"/>
      <c r="E331" s="12"/>
      <c r="F331" s="216" t="str">
        <f t="shared" si="8"/>
        <v>N/A</v>
      </c>
      <c r="G331" s="6"/>
      <c r="AA331" s="15" t="str">
        <f t="shared" si="9"/>
        <v/>
      </c>
      <c r="AB331" s="15" t="str">
        <f>IF(LEN($AA331)=0,"N",IF(LEN($AA331)&gt;1,"Error -- Availability entered in an incorrect format",IF($AA331='Control Panel'!$F$36,$AA331,IF($AA331='Control Panel'!$F$37,$AA331,IF($AA331='Control Panel'!$F$38,$AA331,IF($AA331='Control Panel'!$F$39,$AA331,IF($AA331='Control Panel'!$F$40,$AA331,IF($AA331='Control Panel'!$F$41,$AA331,"Error -- Availability entered in an incorrect format"))))))))</f>
        <v>N</v>
      </c>
    </row>
    <row r="332" spans="1:28" s="15" customFormat="1" x14ac:dyDescent="0.35">
      <c r="A332" s="7">
        <v>320</v>
      </c>
      <c r="B332" s="6"/>
      <c r="C332" s="12"/>
      <c r="D332" s="8"/>
      <c r="E332" s="12"/>
      <c r="F332" s="216" t="str">
        <f t="shared" si="8"/>
        <v>N/A</v>
      </c>
      <c r="G332" s="6"/>
      <c r="AA332" s="15" t="str">
        <f t="shared" si="9"/>
        <v/>
      </c>
      <c r="AB332" s="15" t="str">
        <f>IF(LEN($AA332)=0,"N",IF(LEN($AA332)&gt;1,"Error -- Availability entered in an incorrect format",IF($AA332='Control Panel'!$F$36,$AA332,IF($AA332='Control Panel'!$F$37,$AA332,IF($AA332='Control Panel'!$F$38,$AA332,IF($AA332='Control Panel'!$F$39,$AA332,IF($AA332='Control Panel'!$F$40,$AA332,IF($AA332='Control Panel'!$F$41,$AA332,"Error -- Availability entered in an incorrect format"))))))))</f>
        <v>N</v>
      </c>
    </row>
    <row r="333" spans="1:28" s="15" customFormat="1" x14ac:dyDescent="0.35">
      <c r="A333" s="7">
        <v>321</v>
      </c>
      <c r="B333" s="6"/>
      <c r="C333" s="12"/>
      <c r="D333" s="8"/>
      <c r="E333" s="12"/>
      <c r="F333" s="216" t="str">
        <f t="shared" si="8"/>
        <v>N/A</v>
      </c>
      <c r="G333" s="6"/>
      <c r="AA333" s="15" t="str">
        <f t="shared" si="9"/>
        <v/>
      </c>
      <c r="AB333" s="15" t="str">
        <f>IF(LEN($AA333)=0,"N",IF(LEN($AA333)&gt;1,"Error -- Availability entered in an incorrect format",IF($AA333='Control Panel'!$F$36,$AA333,IF($AA333='Control Panel'!$F$37,$AA333,IF($AA333='Control Panel'!$F$38,$AA333,IF($AA333='Control Panel'!$F$39,$AA333,IF($AA333='Control Panel'!$F$40,$AA333,IF($AA333='Control Panel'!$F$41,$AA333,"Error -- Availability entered in an incorrect format"))))))))</f>
        <v>N</v>
      </c>
    </row>
    <row r="334" spans="1:28" s="15" customFormat="1" x14ac:dyDescent="0.35">
      <c r="A334" s="7">
        <v>322</v>
      </c>
      <c r="B334" s="6"/>
      <c r="C334" s="12"/>
      <c r="D334" s="8"/>
      <c r="E334" s="12"/>
      <c r="F334" s="216" t="str">
        <f t="shared" ref="F334:F397" si="10">IF($D$10=$A$9,"N/A",$D$10)</f>
        <v>N/A</v>
      </c>
      <c r="G334" s="6"/>
      <c r="AA334" s="15" t="str">
        <f t="shared" ref="AA334:AA397" si="11">TRIM($D334)</f>
        <v/>
      </c>
      <c r="AB334" s="15" t="str">
        <f>IF(LEN($AA334)=0,"N",IF(LEN($AA334)&gt;1,"Error -- Availability entered in an incorrect format",IF($AA334='Control Panel'!$F$36,$AA334,IF($AA334='Control Panel'!$F$37,$AA334,IF($AA334='Control Panel'!$F$38,$AA334,IF($AA334='Control Panel'!$F$39,$AA334,IF($AA334='Control Panel'!$F$40,$AA334,IF($AA334='Control Panel'!$F$41,$AA334,"Error -- Availability entered in an incorrect format"))))))))</f>
        <v>N</v>
      </c>
    </row>
    <row r="335" spans="1:28" s="15" customFormat="1" x14ac:dyDescent="0.35">
      <c r="A335" s="7">
        <v>323</v>
      </c>
      <c r="B335" s="6"/>
      <c r="C335" s="12"/>
      <c r="D335" s="8"/>
      <c r="E335" s="12"/>
      <c r="F335" s="216" t="str">
        <f t="shared" si="10"/>
        <v>N/A</v>
      </c>
      <c r="G335" s="6"/>
      <c r="AA335" s="15" t="str">
        <f t="shared" si="11"/>
        <v/>
      </c>
      <c r="AB335" s="15" t="str">
        <f>IF(LEN($AA335)=0,"N",IF(LEN($AA335)&gt;1,"Error -- Availability entered in an incorrect format",IF($AA335='Control Panel'!$F$36,$AA335,IF($AA335='Control Panel'!$F$37,$AA335,IF($AA335='Control Panel'!$F$38,$AA335,IF($AA335='Control Panel'!$F$39,$AA335,IF($AA335='Control Panel'!$F$40,$AA335,IF($AA335='Control Panel'!$F$41,$AA335,"Error -- Availability entered in an incorrect format"))))))))</f>
        <v>N</v>
      </c>
    </row>
    <row r="336" spans="1:28" s="15" customFormat="1" x14ac:dyDescent="0.35">
      <c r="A336" s="7">
        <v>324</v>
      </c>
      <c r="B336" s="6"/>
      <c r="C336" s="12"/>
      <c r="D336" s="8"/>
      <c r="E336" s="12"/>
      <c r="F336" s="216" t="str">
        <f t="shared" si="10"/>
        <v>N/A</v>
      </c>
      <c r="G336" s="6"/>
      <c r="AA336" s="15" t="str">
        <f t="shared" si="11"/>
        <v/>
      </c>
      <c r="AB336" s="15" t="str">
        <f>IF(LEN($AA336)=0,"N",IF(LEN($AA336)&gt;1,"Error -- Availability entered in an incorrect format",IF($AA336='Control Panel'!$F$36,$AA336,IF($AA336='Control Panel'!$F$37,$AA336,IF($AA336='Control Panel'!$F$38,$AA336,IF($AA336='Control Panel'!$F$39,$AA336,IF($AA336='Control Panel'!$F$40,$AA336,IF($AA336='Control Panel'!$F$41,$AA336,"Error -- Availability entered in an incorrect format"))))))))</f>
        <v>N</v>
      </c>
    </row>
    <row r="337" spans="1:28" s="15" customFormat="1" x14ac:dyDescent="0.35">
      <c r="A337" s="7">
        <v>325</v>
      </c>
      <c r="B337" s="6"/>
      <c r="C337" s="12"/>
      <c r="D337" s="8"/>
      <c r="E337" s="12"/>
      <c r="F337" s="216" t="str">
        <f t="shared" si="10"/>
        <v>N/A</v>
      </c>
      <c r="G337" s="6"/>
      <c r="AA337" s="15" t="str">
        <f t="shared" si="11"/>
        <v/>
      </c>
      <c r="AB337" s="15" t="str">
        <f>IF(LEN($AA337)=0,"N",IF(LEN($AA337)&gt;1,"Error -- Availability entered in an incorrect format",IF($AA337='Control Panel'!$F$36,$AA337,IF($AA337='Control Panel'!$F$37,$AA337,IF($AA337='Control Panel'!$F$38,$AA337,IF($AA337='Control Panel'!$F$39,$AA337,IF($AA337='Control Panel'!$F$40,$AA337,IF($AA337='Control Panel'!$F$41,$AA337,"Error -- Availability entered in an incorrect format"))))))))</f>
        <v>N</v>
      </c>
    </row>
    <row r="338" spans="1:28" s="15" customFormat="1" x14ac:dyDescent="0.35">
      <c r="A338" s="7">
        <v>326</v>
      </c>
      <c r="B338" s="6"/>
      <c r="C338" s="12"/>
      <c r="D338" s="8"/>
      <c r="E338" s="12"/>
      <c r="F338" s="216" t="str">
        <f t="shared" si="10"/>
        <v>N/A</v>
      </c>
      <c r="G338" s="6"/>
      <c r="AA338" s="15" t="str">
        <f t="shared" si="11"/>
        <v/>
      </c>
      <c r="AB338" s="15" t="str">
        <f>IF(LEN($AA338)=0,"N",IF(LEN($AA338)&gt;1,"Error -- Availability entered in an incorrect format",IF($AA338='Control Panel'!$F$36,$AA338,IF($AA338='Control Panel'!$F$37,$AA338,IF($AA338='Control Panel'!$F$38,$AA338,IF($AA338='Control Panel'!$F$39,$AA338,IF($AA338='Control Panel'!$F$40,$AA338,IF($AA338='Control Panel'!$F$41,$AA338,"Error -- Availability entered in an incorrect format"))))))))</f>
        <v>N</v>
      </c>
    </row>
    <row r="339" spans="1:28" s="15" customFormat="1" x14ac:dyDescent="0.35">
      <c r="A339" s="7">
        <v>327</v>
      </c>
      <c r="B339" s="6"/>
      <c r="C339" s="12"/>
      <c r="D339" s="8"/>
      <c r="E339" s="12"/>
      <c r="F339" s="216" t="str">
        <f t="shared" si="10"/>
        <v>N/A</v>
      </c>
      <c r="G339" s="6"/>
      <c r="AA339" s="15" t="str">
        <f t="shared" si="11"/>
        <v/>
      </c>
      <c r="AB339" s="15" t="str">
        <f>IF(LEN($AA339)=0,"N",IF(LEN($AA339)&gt;1,"Error -- Availability entered in an incorrect format",IF($AA339='Control Panel'!$F$36,$AA339,IF($AA339='Control Panel'!$F$37,$AA339,IF($AA339='Control Panel'!$F$38,$AA339,IF($AA339='Control Panel'!$F$39,$AA339,IF($AA339='Control Panel'!$F$40,$AA339,IF($AA339='Control Panel'!$F$41,$AA339,"Error -- Availability entered in an incorrect format"))))))))</f>
        <v>N</v>
      </c>
    </row>
    <row r="340" spans="1:28" s="15" customFormat="1" x14ac:dyDescent="0.35">
      <c r="A340" s="7">
        <v>328</v>
      </c>
      <c r="B340" s="6"/>
      <c r="C340" s="12"/>
      <c r="D340" s="8"/>
      <c r="E340" s="12"/>
      <c r="F340" s="216" t="str">
        <f t="shared" si="10"/>
        <v>N/A</v>
      </c>
      <c r="G340" s="6"/>
      <c r="AA340" s="15" t="str">
        <f t="shared" si="11"/>
        <v/>
      </c>
      <c r="AB340" s="15" t="str">
        <f>IF(LEN($AA340)=0,"N",IF(LEN($AA340)&gt;1,"Error -- Availability entered in an incorrect format",IF($AA340='Control Panel'!$F$36,$AA340,IF($AA340='Control Panel'!$F$37,$AA340,IF($AA340='Control Panel'!$F$38,$AA340,IF($AA340='Control Panel'!$F$39,$AA340,IF($AA340='Control Panel'!$F$40,$AA340,IF($AA340='Control Panel'!$F$41,$AA340,"Error -- Availability entered in an incorrect format"))))))))</f>
        <v>N</v>
      </c>
    </row>
    <row r="341" spans="1:28" s="15" customFormat="1" x14ac:dyDescent="0.35">
      <c r="A341" s="7">
        <v>329</v>
      </c>
      <c r="B341" s="6"/>
      <c r="C341" s="12"/>
      <c r="D341" s="8"/>
      <c r="E341" s="12"/>
      <c r="F341" s="216" t="str">
        <f t="shared" si="10"/>
        <v>N/A</v>
      </c>
      <c r="G341" s="6"/>
      <c r="AA341" s="15" t="str">
        <f t="shared" si="11"/>
        <v/>
      </c>
      <c r="AB341" s="15" t="str">
        <f>IF(LEN($AA341)=0,"N",IF(LEN($AA341)&gt;1,"Error -- Availability entered in an incorrect format",IF($AA341='Control Panel'!$F$36,$AA341,IF($AA341='Control Panel'!$F$37,$AA341,IF($AA341='Control Panel'!$F$38,$AA341,IF($AA341='Control Panel'!$F$39,$AA341,IF($AA341='Control Panel'!$F$40,$AA341,IF($AA341='Control Panel'!$F$41,$AA341,"Error -- Availability entered in an incorrect format"))))))))</f>
        <v>N</v>
      </c>
    </row>
    <row r="342" spans="1:28" s="15" customFormat="1" x14ac:dyDescent="0.35">
      <c r="A342" s="7">
        <v>330</v>
      </c>
      <c r="B342" s="6"/>
      <c r="C342" s="12"/>
      <c r="D342" s="8"/>
      <c r="E342" s="12"/>
      <c r="F342" s="216" t="str">
        <f t="shared" si="10"/>
        <v>N/A</v>
      </c>
      <c r="G342" s="6"/>
      <c r="AA342" s="15" t="str">
        <f t="shared" si="11"/>
        <v/>
      </c>
      <c r="AB342" s="15" t="str">
        <f>IF(LEN($AA342)=0,"N",IF(LEN($AA342)&gt;1,"Error -- Availability entered in an incorrect format",IF($AA342='Control Panel'!$F$36,$AA342,IF($AA342='Control Panel'!$F$37,$AA342,IF($AA342='Control Panel'!$F$38,$AA342,IF($AA342='Control Panel'!$F$39,$AA342,IF($AA342='Control Panel'!$F$40,$AA342,IF($AA342='Control Panel'!$F$41,$AA342,"Error -- Availability entered in an incorrect format"))))))))</f>
        <v>N</v>
      </c>
    </row>
    <row r="343" spans="1:28" s="15" customFormat="1" x14ac:dyDescent="0.35">
      <c r="A343" s="7">
        <v>331</v>
      </c>
      <c r="B343" s="6"/>
      <c r="C343" s="12"/>
      <c r="D343" s="8"/>
      <c r="E343" s="12"/>
      <c r="F343" s="216" t="str">
        <f t="shared" si="10"/>
        <v>N/A</v>
      </c>
      <c r="G343" s="6"/>
      <c r="AA343" s="15" t="str">
        <f t="shared" si="11"/>
        <v/>
      </c>
      <c r="AB343" s="15" t="str">
        <f>IF(LEN($AA343)=0,"N",IF(LEN($AA343)&gt;1,"Error -- Availability entered in an incorrect format",IF($AA343='Control Panel'!$F$36,$AA343,IF($AA343='Control Panel'!$F$37,$AA343,IF($AA343='Control Panel'!$F$38,$AA343,IF($AA343='Control Panel'!$F$39,$AA343,IF($AA343='Control Panel'!$F$40,$AA343,IF($AA343='Control Panel'!$F$41,$AA343,"Error -- Availability entered in an incorrect format"))))))))</f>
        <v>N</v>
      </c>
    </row>
    <row r="344" spans="1:28" s="15" customFormat="1" x14ac:dyDescent="0.35">
      <c r="A344" s="7">
        <v>332</v>
      </c>
      <c r="B344" s="6"/>
      <c r="C344" s="12"/>
      <c r="D344" s="8"/>
      <c r="E344" s="12"/>
      <c r="F344" s="216" t="str">
        <f t="shared" si="10"/>
        <v>N/A</v>
      </c>
      <c r="G344" s="6"/>
      <c r="AA344" s="15" t="str">
        <f t="shared" si="11"/>
        <v/>
      </c>
      <c r="AB344" s="15" t="str">
        <f>IF(LEN($AA344)=0,"N",IF(LEN($AA344)&gt;1,"Error -- Availability entered in an incorrect format",IF($AA344='Control Panel'!$F$36,$AA344,IF($AA344='Control Panel'!$F$37,$AA344,IF($AA344='Control Panel'!$F$38,$AA344,IF($AA344='Control Panel'!$F$39,$AA344,IF($AA344='Control Panel'!$F$40,$AA344,IF($AA344='Control Panel'!$F$41,$AA344,"Error -- Availability entered in an incorrect format"))))))))</f>
        <v>N</v>
      </c>
    </row>
    <row r="345" spans="1:28" s="15" customFormat="1" x14ac:dyDescent="0.35">
      <c r="A345" s="7">
        <v>333</v>
      </c>
      <c r="B345" s="6"/>
      <c r="C345" s="12"/>
      <c r="D345" s="8"/>
      <c r="E345" s="12"/>
      <c r="F345" s="216" t="str">
        <f t="shared" si="10"/>
        <v>N/A</v>
      </c>
      <c r="G345" s="6"/>
      <c r="AA345" s="15" t="str">
        <f t="shared" si="11"/>
        <v/>
      </c>
      <c r="AB345" s="15" t="str">
        <f>IF(LEN($AA345)=0,"N",IF(LEN($AA345)&gt;1,"Error -- Availability entered in an incorrect format",IF($AA345='Control Panel'!$F$36,$AA345,IF($AA345='Control Panel'!$F$37,$AA345,IF($AA345='Control Panel'!$F$38,$AA345,IF($AA345='Control Panel'!$F$39,$AA345,IF($AA345='Control Panel'!$F$40,$AA345,IF($AA345='Control Panel'!$F$41,$AA345,"Error -- Availability entered in an incorrect format"))))))))</f>
        <v>N</v>
      </c>
    </row>
    <row r="346" spans="1:28" s="15" customFormat="1" x14ac:dyDescent="0.35">
      <c r="A346" s="7">
        <v>334</v>
      </c>
      <c r="B346" s="6"/>
      <c r="C346" s="12"/>
      <c r="D346" s="8"/>
      <c r="E346" s="12"/>
      <c r="F346" s="216" t="str">
        <f t="shared" si="10"/>
        <v>N/A</v>
      </c>
      <c r="G346" s="6"/>
      <c r="AA346" s="15" t="str">
        <f t="shared" si="11"/>
        <v/>
      </c>
      <c r="AB346" s="15" t="str">
        <f>IF(LEN($AA346)=0,"N",IF(LEN($AA346)&gt;1,"Error -- Availability entered in an incorrect format",IF($AA346='Control Panel'!$F$36,$AA346,IF($AA346='Control Panel'!$F$37,$AA346,IF($AA346='Control Panel'!$F$38,$AA346,IF($AA346='Control Panel'!$F$39,$AA346,IF($AA346='Control Panel'!$F$40,$AA346,IF($AA346='Control Panel'!$F$41,$AA346,"Error -- Availability entered in an incorrect format"))))))))</f>
        <v>N</v>
      </c>
    </row>
    <row r="347" spans="1:28" s="15" customFormat="1" x14ac:dyDescent="0.35">
      <c r="A347" s="7">
        <v>335</v>
      </c>
      <c r="B347" s="6"/>
      <c r="C347" s="12"/>
      <c r="D347" s="8"/>
      <c r="E347" s="12"/>
      <c r="F347" s="216" t="str">
        <f t="shared" si="10"/>
        <v>N/A</v>
      </c>
      <c r="G347" s="6"/>
      <c r="AA347" s="15" t="str">
        <f t="shared" si="11"/>
        <v/>
      </c>
      <c r="AB347" s="15" t="str">
        <f>IF(LEN($AA347)=0,"N",IF(LEN($AA347)&gt;1,"Error -- Availability entered in an incorrect format",IF($AA347='Control Panel'!$F$36,$AA347,IF($AA347='Control Panel'!$F$37,$AA347,IF($AA347='Control Panel'!$F$38,$AA347,IF($AA347='Control Panel'!$F$39,$AA347,IF($AA347='Control Panel'!$F$40,$AA347,IF($AA347='Control Panel'!$F$41,$AA347,"Error -- Availability entered in an incorrect format"))))))))</f>
        <v>N</v>
      </c>
    </row>
    <row r="348" spans="1:28" s="15" customFormat="1" x14ac:dyDescent="0.35">
      <c r="A348" s="7">
        <v>336</v>
      </c>
      <c r="B348" s="6"/>
      <c r="C348" s="12"/>
      <c r="D348" s="8"/>
      <c r="E348" s="12"/>
      <c r="F348" s="216" t="str">
        <f t="shared" si="10"/>
        <v>N/A</v>
      </c>
      <c r="G348" s="6"/>
      <c r="AA348" s="15" t="str">
        <f t="shared" si="11"/>
        <v/>
      </c>
      <c r="AB348" s="15" t="str">
        <f>IF(LEN($AA348)=0,"N",IF(LEN($AA348)&gt;1,"Error -- Availability entered in an incorrect format",IF($AA348='Control Panel'!$F$36,$AA348,IF($AA348='Control Panel'!$F$37,$AA348,IF($AA348='Control Panel'!$F$38,$AA348,IF($AA348='Control Panel'!$F$39,$AA348,IF($AA348='Control Panel'!$F$40,$AA348,IF($AA348='Control Panel'!$F$41,$AA348,"Error -- Availability entered in an incorrect format"))))))))</f>
        <v>N</v>
      </c>
    </row>
    <row r="349" spans="1:28" s="15" customFormat="1" x14ac:dyDescent="0.35">
      <c r="A349" s="7">
        <v>337</v>
      </c>
      <c r="B349" s="6"/>
      <c r="C349" s="12"/>
      <c r="D349" s="8"/>
      <c r="E349" s="12"/>
      <c r="F349" s="216" t="str">
        <f t="shared" si="10"/>
        <v>N/A</v>
      </c>
      <c r="G349" s="6"/>
      <c r="AA349" s="15" t="str">
        <f t="shared" si="11"/>
        <v/>
      </c>
      <c r="AB349" s="15" t="str">
        <f>IF(LEN($AA349)=0,"N",IF(LEN($AA349)&gt;1,"Error -- Availability entered in an incorrect format",IF($AA349='Control Panel'!$F$36,$AA349,IF($AA349='Control Panel'!$F$37,$AA349,IF($AA349='Control Panel'!$F$38,$AA349,IF($AA349='Control Panel'!$F$39,$AA349,IF($AA349='Control Panel'!$F$40,$AA349,IF($AA349='Control Panel'!$F$41,$AA349,"Error -- Availability entered in an incorrect format"))))))))</f>
        <v>N</v>
      </c>
    </row>
    <row r="350" spans="1:28" s="15" customFormat="1" x14ac:dyDescent="0.35">
      <c r="A350" s="7">
        <v>338</v>
      </c>
      <c r="B350" s="6"/>
      <c r="C350" s="12"/>
      <c r="D350" s="8"/>
      <c r="E350" s="12"/>
      <c r="F350" s="216" t="str">
        <f t="shared" si="10"/>
        <v>N/A</v>
      </c>
      <c r="G350" s="6"/>
      <c r="AA350" s="15" t="str">
        <f t="shared" si="11"/>
        <v/>
      </c>
      <c r="AB350" s="15" t="str">
        <f>IF(LEN($AA350)=0,"N",IF(LEN($AA350)&gt;1,"Error -- Availability entered in an incorrect format",IF($AA350='Control Panel'!$F$36,$AA350,IF($AA350='Control Panel'!$F$37,$AA350,IF($AA350='Control Panel'!$F$38,$AA350,IF($AA350='Control Panel'!$F$39,$AA350,IF($AA350='Control Panel'!$F$40,$AA350,IF($AA350='Control Panel'!$F$41,$AA350,"Error -- Availability entered in an incorrect format"))))))))</f>
        <v>N</v>
      </c>
    </row>
    <row r="351" spans="1:28" s="15" customFormat="1" x14ac:dyDescent="0.35">
      <c r="A351" s="7">
        <v>339</v>
      </c>
      <c r="B351" s="6"/>
      <c r="C351" s="12"/>
      <c r="D351" s="8"/>
      <c r="E351" s="12"/>
      <c r="F351" s="216" t="str">
        <f t="shared" si="10"/>
        <v>N/A</v>
      </c>
      <c r="G351" s="6"/>
      <c r="AA351" s="15" t="str">
        <f t="shared" si="11"/>
        <v/>
      </c>
      <c r="AB351" s="15" t="str">
        <f>IF(LEN($AA351)=0,"N",IF(LEN($AA351)&gt;1,"Error -- Availability entered in an incorrect format",IF($AA351='Control Panel'!$F$36,$AA351,IF($AA351='Control Panel'!$F$37,$AA351,IF($AA351='Control Panel'!$F$38,$AA351,IF($AA351='Control Panel'!$F$39,$AA351,IF($AA351='Control Panel'!$F$40,$AA351,IF($AA351='Control Panel'!$F$41,$AA351,"Error -- Availability entered in an incorrect format"))))))))</f>
        <v>N</v>
      </c>
    </row>
    <row r="352" spans="1:28" s="15" customFormat="1" x14ac:dyDescent="0.35">
      <c r="A352" s="7">
        <v>340</v>
      </c>
      <c r="B352" s="6"/>
      <c r="C352" s="12"/>
      <c r="D352" s="8"/>
      <c r="E352" s="12"/>
      <c r="F352" s="216" t="str">
        <f t="shared" si="10"/>
        <v>N/A</v>
      </c>
      <c r="G352" s="6"/>
      <c r="AA352" s="15" t="str">
        <f t="shared" si="11"/>
        <v/>
      </c>
      <c r="AB352" s="15" t="str">
        <f>IF(LEN($AA352)=0,"N",IF(LEN($AA352)&gt;1,"Error -- Availability entered in an incorrect format",IF($AA352='Control Panel'!$F$36,$AA352,IF($AA352='Control Panel'!$F$37,$AA352,IF($AA352='Control Panel'!$F$38,$AA352,IF($AA352='Control Panel'!$F$39,$AA352,IF($AA352='Control Panel'!$F$40,$AA352,IF($AA352='Control Panel'!$F$41,$AA352,"Error -- Availability entered in an incorrect format"))))))))</f>
        <v>N</v>
      </c>
    </row>
    <row r="353" spans="1:28" s="15" customFormat="1" x14ac:dyDescent="0.35">
      <c r="A353" s="7">
        <v>341</v>
      </c>
      <c r="B353" s="6"/>
      <c r="C353" s="12"/>
      <c r="D353" s="8"/>
      <c r="E353" s="12"/>
      <c r="F353" s="216" t="str">
        <f t="shared" si="10"/>
        <v>N/A</v>
      </c>
      <c r="G353" s="6"/>
      <c r="AA353" s="15" t="str">
        <f t="shared" si="11"/>
        <v/>
      </c>
      <c r="AB353" s="15" t="str">
        <f>IF(LEN($AA353)=0,"N",IF(LEN($AA353)&gt;1,"Error -- Availability entered in an incorrect format",IF($AA353='Control Panel'!$F$36,$AA353,IF($AA353='Control Panel'!$F$37,$AA353,IF($AA353='Control Panel'!$F$38,$AA353,IF($AA353='Control Panel'!$F$39,$AA353,IF($AA353='Control Panel'!$F$40,$AA353,IF($AA353='Control Panel'!$F$41,$AA353,"Error -- Availability entered in an incorrect format"))))))))</f>
        <v>N</v>
      </c>
    </row>
    <row r="354" spans="1:28" s="15" customFormat="1" x14ac:dyDescent="0.35">
      <c r="A354" s="7">
        <v>342</v>
      </c>
      <c r="B354" s="6"/>
      <c r="C354" s="12"/>
      <c r="D354" s="8"/>
      <c r="E354" s="12"/>
      <c r="F354" s="216" t="str">
        <f t="shared" si="10"/>
        <v>N/A</v>
      </c>
      <c r="G354" s="6"/>
      <c r="AA354" s="15" t="str">
        <f t="shared" si="11"/>
        <v/>
      </c>
      <c r="AB354" s="15" t="str">
        <f>IF(LEN($AA354)=0,"N",IF(LEN($AA354)&gt;1,"Error -- Availability entered in an incorrect format",IF($AA354='Control Panel'!$F$36,$AA354,IF($AA354='Control Panel'!$F$37,$AA354,IF($AA354='Control Panel'!$F$38,$AA354,IF($AA354='Control Panel'!$F$39,$AA354,IF($AA354='Control Panel'!$F$40,$AA354,IF($AA354='Control Panel'!$F$41,$AA354,"Error -- Availability entered in an incorrect format"))))))))</f>
        <v>N</v>
      </c>
    </row>
    <row r="355" spans="1:28" s="15" customFormat="1" x14ac:dyDescent="0.35">
      <c r="A355" s="7">
        <v>343</v>
      </c>
      <c r="B355" s="6"/>
      <c r="C355" s="12"/>
      <c r="D355" s="8"/>
      <c r="E355" s="12"/>
      <c r="F355" s="216" t="str">
        <f t="shared" si="10"/>
        <v>N/A</v>
      </c>
      <c r="G355" s="6"/>
      <c r="AA355" s="15" t="str">
        <f t="shared" si="11"/>
        <v/>
      </c>
      <c r="AB355" s="15" t="str">
        <f>IF(LEN($AA355)=0,"N",IF(LEN($AA355)&gt;1,"Error -- Availability entered in an incorrect format",IF($AA355='Control Panel'!$F$36,$AA355,IF($AA355='Control Panel'!$F$37,$AA355,IF($AA355='Control Panel'!$F$38,$AA355,IF($AA355='Control Panel'!$F$39,$AA355,IF($AA355='Control Panel'!$F$40,$AA355,IF($AA355='Control Panel'!$F$41,$AA355,"Error -- Availability entered in an incorrect format"))))))))</f>
        <v>N</v>
      </c>
    </row>
    <row r="356" spans="1:28" s="15" customFormat="1" x14ac:dyDescent="0.35">
      <c r="A356" s="7">
        <v>344</v>
      </c>
      <c r="B356" s="6"/>
      <c r="C356" s="12"/>
      <c r="D356" s="8"/>
      <c r="E356" s="12"/>
      <c r="F356" s="216" t="str">
        <f t="shared" si="10"/>
        <v>N/A</v>
      </c>
      <c r="G356" s="6"/>
      <c r="AA356" s="15" t="str">
        <f t="shared" si="11"/>
        <v/>
      </c>
      <c r="AB356" s="15" t="str">
        <f>IF(LEN($AA356)=0,"N",IF(LEN($AA356)&gt;1,"Error -- Availability entered in an incorrect format",IF($AA356='Control Panel'!$F$36,$AA356,IF($AA356='Control Panel'!$F$37,$AA356,IF($AA356='Control Panel'!$F$38,$AA356,IF($AA356='Control Panel'!$F$39,$AA356,IF($AA356='Control Panel'!$F$40,$AA356,IF($AA356='Control Panel'!$F$41,$AA356,"Error -- Availability entered in an incorrect format"))))))))</f>
        <v>N</v>
      </c>
    </row>
    <row r="357" spans="1:28" s="15" customFormat="1" x14ac:dyDescent="0.35">
      <c r="A357" s="7">
        <v>345</v>
      </c>
      <c r="B357" s="6"/>
      <c r="C357" s="12"/>
      <c r="D357" s="8"/>
      <c r="E357" s="12"/>
      <c r="F357" s="216" t="str">
        <f t="shared" si="10"/>
        <v>N/A</v>
      </c>
      <c r="G357" s="6"/>
      <c r="AA357" s="15" t="str">
        <f t="shared" si="11"/>
        <v/>
      </c>
      <c r="AB357" s="15" t="str">
        <f>IF(LEN($AA357)=0,"N",IF(LEN($AA357)&gt;1,"Error -- Availability entered in an incorrect format",IF($AA357='Control Panel'!$F$36,$AA357,IF($AA357='Control Panel'!$F$37,$AA357,IF($AA357='Control Panel'!$F$38,$AA357,IF($AA357='Control Panel'!$F$39,$AA357,IF($AA357='Control Panel'!$F$40,$AA357,IF($AA357='Control Panel'!$F$41,$AA357,"Error -- Availability entered in an incorrect format"))))))))</f>
        <v>N</v>
      </c>
    </row>
    <row r="358" spans="1:28" s="15" customFormat="1" x14ac:dyDescent="0.35">
      <c r="A358" s="7">
        <v>346</v>
      </c>
      <c r="B358" s="6"/>
      <c r="C358" s="12"/>
      <c r="D358" s="8"/>
      <c r="E358" s="12"/>
      <c r="F358" s="216" t="str">
        <f t="shared" si="10"/>
        <v>N/A</v>
      </c>
      <c r="G358" s="6"/>
      <c r="AA358" s="15" t="str">
        <f t="shared" si="11"/>
        <v/>
      </c>
      <c r="AB358" s="15" t="str">
        <f>IF(LEN($AA358)=0,"N",IF(LEN($AA358)&gt;1,"Error -- Availability entered in an incorrect format",IF($AA358='Control Panel'!$F$36,$AA358,IF($AA358='Control Panel'!$F$37,$AA358,IF($AA358='Control Panel'!$F$38,$AA358,IF($AA358='Control Panel'!$F$39,$AA358,IF($AA358='Control Panel'!$F$40,$AA358,IF($AA358='Control Panel'!$F$41,$AA358,"Error -- Availability entered in an incorrect format"))))))))</f>
        <v>N</v>
      </c>
    </row>
    <row r="359" spans="1:28" s="15" customFormat="1" x14ac:dyDescent="0.35">
      <c r="A359" s="7">
        <v>347</v>
      </c>
      <c r="B359" s="6"/>
      <c r="C359" s="12"/>
      <c r="D359" s="8"/>
      <c r="E359" s="12"/>
      <c r="F359" s="216" t="str">
        <f t="shared" si="10"/>
        <v>N/A</v>
      </c>
      <c r="G359" s="6"/>
      <c r="AA359" s="15" t="str">
        <f t="shared" si="11"/>
        <v/>
      </c>
      <c r="AB359" s="15" t="str">
        <f>IF(LEN($AA359)=0,"N",IF(LEN($AA359)&gt;1,"Error -- Availability entered in an incorrect format",IF($AA359='Control Panel'!$F$36,$AA359,IF($AA359='Control Panel'!$F$37,$AA359,IF($AA359='Control Panel'!$F$38,$AA359,IF($AA359='Control Panel'!$F$39,$AA359,IF($AA359='Control Panel'!$F$40,$AA359,IF($AA359='Control Panel'!$F$41,$AA359,"Error -- Availability entered in an incorrect format"))))))))</f>
        <v>N</v>
      </c>
    </row>
    <row r="360" spans="1:28" s="15" customFormat="1" x14ac:dyDescent="0.35">
      <c r="A360" s="7">
        <v>348</v>
      </c>
      <c r="B360" s="6"/>
      <c r="C360" s="12"/>
      <c r="D360" s="8"/>
      <c r="E360" s="12"/>
      <c r="F360" s="216" t="str">
        <f t="shared" si="10"/>
        <v>N/A</v>
      </c>
      <c r="G360" s="6"/>
      <c r="AA360" s="15" t="str">
        <f t="shared" si="11"/>
        <v/>
      </c>
      <c r="AB360" s="15" t="str">
        <f>IF(LEN($AA360)=0,"N",IF(LEN($AA360)&gt;1,"Error -- Availability entered in an incorrect format",IF($AA360='Control Panel'!$F$36,$AA360,IF($AA360='Control Panel'!$F$37,$AA360,IF($AA360='Control Panel'!$F$38,$AA360,IF($AA360='Control Panel'!$F$39,$AA360,IF($AA360='Control Panel'!$F$40,$AA360,IF($AA360='Control Panel'!$F$41,$AA360,"Error -- Availability entered in an incorrect format"))))))))</f>
        <v>N</v>
      </c>
    </row>
    <row r="361" spans="1:28" s="15" customFormat="1" x14ac:dyDescent="0.35">
      <c r="A361" s="7">
        <v>349</v>
      </c>
      <c r="B361" s="6"/>
      <c r="C361" s="12"/>
      <c r="D361" s="8"/>
      <c r="E361" s="12"/>
      <c r="F361" s="216" t="str">
        <f t="shared" si="10"/>
        <v>N/A</v>
      </c>
      <c r="G361" s="6"/>
      <c r="AA361" s="15" t="str">
        <f t="shared" si="11"/>
        <v/>
      </c>
      <c r="AB361" s="15" t="str">
        <f>IF(LEN($AA361)=0,"N",IF(LEN($AA361)&gt;1,"Error -- Availability entered in an incorrect format",IF($AA361='Control Panel'!$F$36,$AA361,IF($AA361='Control Panel'!$F$37,$AA361,IF($AA361='Control Panel'!$F$38,$AA361,IF($AA361='Control Panel'!$F$39,$AA361,IF($AA361='Control Panel'!$F$40,$AA361,IF($AA361='Control Panel'!$F$41,$AA361,"Error -- Availability entered in an incorrect format"))))))))</f>
        <v>N</v>
      </c>
    </row>
    <row r="362" spans="1:28" s="15" customFormat="1" x14ac:dyDescent="0.35">
      <c r="A362" s="7">
        <v>350</v>
      </c>
      <c r="B362" s="6"/>
      <c r="C362" s="12"/>
      <c r="D362" s="8"/>
      <c r="E362" s="12"/>
      <c r="F362" s="216" t="str">
        <f t="shared" si="10"/>
        <v>N/A</v>
      </c>
      <c r="G362" s="6"/>
      <c r="AA362" s="15" t="str">
        <f t="shared" si="11"/>
        <v/>
      </c>
      <c r="AB362" s="15" t="str">
        <f>IF(LEN($AA362)=0,"N",IF(LEN($AA362)&gt;1,"Error -- Availability entered in an incorrect format",IF($AA362='Control Panel'!$F$36,$AA362,IF($AA362='Control Panel'!$F$37,$AA362,IF($AA362='Control Panel'!$F$38,$AA362,IF($AA362='Control Panel'!$F$39,$AA362,IF($AA362='Control Panel'!$F$40,$AA362,IF($AA362='Control Panel'!$F$41,$AA362,"Error -- Availability entered in an incorrect format"))))))))</f>
        <v>N</v>
      </c>
    </row>
    <row r="363" spans="1:28" s="15" customFormat="1" x14ac:dyDescent="0.35">
      <c r="A363" s="7">
        <v>351</v>
      </c>
      <c r="B363" s="6"/>
      <c r="C363" s="12"/>
      <c r="D363" s="8"/>
      <c r="E363" s="12"/>
      <c r="F363" s="216" t="str">
        <f t="shared" si="10"/>
        <v>N/A</v>
      </c>
      <c r="G363" s="6"/>
      <c r="AA363" s="15" t="str">
        <f t="shared" si="11"/>
        <v/>
      </c>
      <c r="AB363" s="15" t="str">
        <f>IF(LEN($AA363)=0,"N",IF(LEN($AA363)&gt;1,"Error -- Availability entered in an incorrect format",IF($AA363='Control Panel'!$F$36,$AA363,IF($AA363='Control Panel'!$F$37,$AA363,IF($AA363='Control Panel'!$F$38,$AA363,IF($AA363='Control Panel'!$F$39,$AA363,IF($AA363='Control Panel'!$F$40,$AA363,IF($AA363='Control Panel'!$F$41,$AA363,"Error -- Availability entered in an incorrect format"))))))))</f>
        <v>N</v>
      </c>
    </row>
    <row r="364" spans="1:28" s="15" customFormat="1" x14ac:dyDescent="0.35">
      <c r="A364" s="7">
        <v>352</v>
      </c>
      <c r="B364" s="6"/>
      <c r="C364" s="12"/>
      <c r="D364" s="8"/>
      <c r="E364" s="12"/>
      <c r="F364" s="216" t="str">
        <f t="shared" si="10"/>
        <v>N/A</v>
      </c>
      <c r="G364" s="6"/>
      <c r="AA364" s="15" t="str">
        <f t="shared" si="11"/>
        <v/>
      </c>
      <c r="AB364" s="15" t="str">
        <f>IF(LEN($AA364)=0,"N",IF(LEN($AA364)&gt;1,"Error -- Availability entered in an incorrect format",IF($AA364='Control Panel'!$F$36,$AA364,IF($AA364='Control Panel'!$F$37,$AA364,IF($AA364='Control Panel'!$F$38,$AA364,IF($AA364='Control Panel'!$F$39,$AA364,IF($AA364='Control Panel'!$F$40,$AA364,IF($AA364='Control Panel'!$F$41,$AA364,"Error -- Availability entered in an incorrect format"))))))))</f>
        <v>N</v>
      </c>
    </row>
    <row r="365" spans="1:28" s="15" customFormat="1" x14ac:dyDescent="0.35">
      <c r="A365" s="7">
        <v>353</v>
      </c>
      <c r="B365" s="6"/>
      <c r="C365" s="12"/>
      <c r="D365" s="8"/>
      <c r="E365" s="12"/>
      <c r="F365" s="216" t="str">
        <f t="shared" si="10"/>
        <v>N/A</v>
      </c>
      <c r="G365" s="6"/>
      <c r="AA365" s="15" t="str">
        <f t="shared" si="11"/>
        <v/>
      </c>
      <c r="AB365" s="15" t="str">
        <f>IF(LEN($AA365)=0,"N",IF(LEN($AA365)&gt;1,"Error -- Availability entered in an incorrect format",IF($AA365='Control Panel'!$F$36,$AA365,IF($AA365='Control Panel'!$F$37,$AA365,IF($AA365='Control Panel'!$F$38,$AA365,IF($AA365='Control Panel'!$F$39,$AA365,IF($AA365='Control Panel'!$F$40,$AA365,IF($AA365='Control Panel'!$F$41,$AA365,"Error -- Availability entered in an incorrect format"))))))))</f>
        <v>N</v>
      </c>
    </row>
    <row r="366" spans="1:28" s="15" customFormat="1" x14ac:dyDescent="0.35">
      <c r="A366" s="7">
        <v>354</v>
      </c>
      <c r="B366" s="6"/>
      <c r="C366" s="12"/>
      <c r="D366" s="8"/>
      <c r="E366" s="12"/>
      <c r="F366" s="216" t="str">
        <f t="shared" si="10"/>
        <v>N/A</v>
      </c>
      <c r="G366" s="6"/>
      <c r="AA366" s="15" t="str">
        <f t="shared" si="11"/>
        <v/>
      </c>
      <c r="AB366" s="15" t="str">
        <f>IF(LEN($AA366)=0,"N",IF(LEN($AA366)&gt;1,"Error -- Availability entered in an incorrect format",IF($AA366='Control Panel'!$F$36,$AA366,IF($AA366='Control Panel'!$F$37,$AA366,IF($AA366='Control Panel'!$F$38,$AA366,IF($AA366='Control Panel'!$F$39,$AA366,IF($AA366='Control Panel'!$F$40,$AA366,IF($AA366='Control Panel'!$F$41,$AA366,"Error -- Availability entered in an incorrect format"))))))))</f>
        <v>N</v>
      </c>
    </row>
    <row r="367" spans="1:28" s="15" customFormat="1" x14ac:dyDescent="0.35">
      <c r="A367" s="7">
        <v>355</v>
      </c>
      <c r="B367" s="6"/>
      <c r="C367" s="12"/>
      <c r="D367" s="8"/>
      <c r="E367" s="12"/>
      <c r="F367" s="216" t="str">
        <f t="shared" si="10"/>
        <v>N/A</v>
      </c>
      <c r="G367" s="6"/>
      <c r="AA367" s="15" t="str">
        <f t="shared" si="11"/>
        <v/>
      </c>
      <c r="AB367" s="15" t="str">
        <f>IF(LEN($AA367)=0,"N",IF(LEN($AA367)&gt;1,"Error -- Availability entered in an incorrect format",IF($AA367='Control Panel'!$F$36,$AA367,IF($AA367='Control Panel'!$F$37,$AA367,IF($AA367='Control Panel'!$F$38,$AA367,IF($AA367='Control Panel'!$F$39,$AA367,IF($AA367='Control Panel'!$F$40,$AA367,IF($AA367='Control Panel'!$F$41,$AA367,"Error -- Availability entered in an incorrect format"))))))))</f>
        <v>N</v>
      </c>
    </row>
    <row r="368" spans="1:28" s="15" customFormat="1" x14ac:dyDescent="0.35">
      <c r="A368" s="7">
        <v>356</v>
      </c>
      <c r="B368" s="6"/>
      <c r="C368" s="12"/>
      <c r="D368" s="8"/>
      <c r="E368" s="12"/>
      <c r="F368" s="216" t="str">
        <f t="shared" si="10"/>
        <v>N/A</v>
      </c>
      <c r="G368" s="6"/>
      <c r="AA368" s="15" t="str">
        <f t="shared" si="11"/>
        <v/>
      </c>
      <c r="AB368" s="15" t="str">
        <f>IF(LEN($AA368)=0,"N",IF(LEN($AA368)&gt;1,"Error -- Availability entered in an incorrect format",IF($AA368='Control Panel'!$F$36,$AA368,IF($AA368='Control Panel'!$F$37,$AA368,IF($AA368='Control Panel'!$F$38,$AA368,IF($AA368='Control Panel'!$F$39,$AA368,IF($AA368='Control Panel'!$F$40,$AA368,IF($AA368='Control Panel'!$F$41,$AA368,"Error -- Availability entered in an incorrect format"))))))))</f>
        <v>N</v>
      </c>
    </row>
    <row r="369" spans="1:28" s="15" customFormat="1" x14ac:dyDescent="0.35">
      <c r="A369" s="7">
        <v>357</v>
      </c>
      <c r="B369" s="6"/>
      <c r="C369" s="12"/>
      <c r="D369" s="8"/>
      <c r="E369" s="12"/>
      <c r="F369" s="216" t="str">
        <f t="shared" si="10"/>
        <v>N/A</v>
      </c>
      <c r="G369" s="6"/>
      <c r="AA369" s="15" t="str">
        <f t="shared" si="11"/>
        <v/>
      </c>
      <c r="AB369" s="15" t="str">
        <f>IF(LEN($AA369)=0,"N",IF(LEN($AA369)&gt;1,"Error -- Availability entered in an incorrect format",IF($AA369='Control Panel'!$F$36,$AA369,IF($AA369='Control Panel'!$F$37,$AA369,IF($AA369='Control Panel'!$F$38,$AA369,IF($AA369='Control Panel'!$F$39,$AA369,IF($AA369='Control Panel'!$F$40,$AA369,IF($AA369='Control Panel'!$F$41,$AA369,"Error -- Availability entered in an incorrect format"))))))))</f>
        <v>N</v>
      </c>
    </row>
    <row r="370" spans="1:28" s="15" customFormat="1" x14ac:dyDescent="0.35">
      <c r="A370" s="7">
        <v>358</v>
      </c>
      <c r="B370" s="6"/>
      <c r="C370" s="12"/>
      <c r="D370" s="8"/>
      <c r="E370" s="12"/>
      <c r="F370" s="216" t="str">
        <f t="shared" si="10"/>
        <v>N/A</v>
      </c>
      <c r="G370" s="6"/>
      <c r="AA370" s="15" t="str">
        <f t="shared" si="11"/>
        <v/>
      </c>
      <c r="AB370" s="15" t="str">
        <f>IF(LEN($AA370)=0,"N",IF(LEN($AA370)&gt;1,"Error -- Availability entered in an incorrect format",IF($AA370='Control Panel'!$F$36,$AA370,IF($AA370='Control Panel'!$F$37,$AA370,IF($AA370='Control Panel'!$F$38,$AA370,IF($AA370='Control Panel'!$F$39,$AA370,IF($AA370='Control Panel'!$F$40,$AA370,IF($AA370='Control Panel'!$F$41,$AA370,"Error -- Availability entered in an incorrect format"))))))))</f>
        <v>N</v>
      </c>
    </row>
    <row r="371" spans="1:28" s="15" customFormat="1" x14ac:dyDescent="0.35">
      <c r="A371" s="7">
        <v>359</v>
      </c>
      <c r="B371" s="6"/>
      <c r="C371" s="12"/>
      <c r="D371" s="8"/>
      <c r="E371" s="12"/>
      <c r="F371" s="216" t="str">
        <f t="shared" si="10"/>
        <v>N/A</v>
      </c>
      <c r="G371" s="6"/>
      <c r="AA371" s="15" t="str">
        <f t="shared" si="11"/>
        <v/>
      </c>
      <c r="AB371" s="15" t="str">
        <f>IF(LEN($AA371)=0,"N",IF(LEN($AA371)&gt;1,"Error -- Availability entered in an incorrect format",IF($AA371='Control Panel'!$F$36,$AA371,IF($AA371='Control Panel'!$F$37,$AA371,IF($AA371='Control Panel'!$F$38,$AA371,IF($AA371='Control Panel'!$F$39,$AA371,IF($AA371='Control Panel'!$F$40,$AA371,IF($AA371='Control Panel'!$F$41,$AA371,"Error -- Availability entered in an incorrect format"))))))))</f>
        <v>N</v>
      </c>
    </row>
    <row r="372" spans="1:28" s="15" customFormat="1" x14ac:dyDescent="0.35">
      <c r="A372" s="7">
        <v>360</v>
      </c>
      <c r="B372" s="6"/>
      <c r="C372" s="12"/>
      <c r="D372" s="8"/>
      <c r="E372" s="12"/>
      <c r="F372" s="216" t="str">
        <f t="shared" si="10"/>
        <v>N/A</v>
      </c>
      <c r="G372" s="6"/>
      <c r="AA372" s="15" t="str">
        <f t="shared" si="11"/>
        <v/>
      </c>
      <c r="AB372" s="15" t="str">
        <f>IF(LEN($AA372)=0,"N",IF(LEN($AA372)&gt;1,"Error -- Availability entered in an incorrect format",IF($AA372='Control Panel'!$F$36,$AA372,IF($AA372='Control Panel'!$F$37,$AA372,IF($AA372='Control Panel'!$F$38,$AA372,IF($AA372='Control Panel'!$F$39,$AA372,IF($AA372='Control Panel'!$F$40,$AA372,IF($AA372='Control Panel'!$F$41,$AA372,"Error -- Availability entered in an incorrect format"))))))))</f>
        <v>N</v>
      </c>
    </row>
    <row r="373" spans="1:28" s="15" customFormat="1" x14ac:dyDescent="0.35">
      <c r="A373" s="7">
        <v>361</v>
      </c>
      <c r="B373" s="6"/>
      <c r="C373" s="12"/>
      <c r="D373" s="8"/>
      <c r="E373" s="12"/>
      <c r="F373" s="216" t="str">
        <f t="shared" si="10"/>
        <v>N/A</v>
      </c>
      <c r="G373" s="6"/>
      <c r="AA373" s="15" t="str">
        <f t="shared" si="11"/>
        <v/>
      </c>
      <c r="AB373" s="15" t="str">
        <f>IF(LEN($AA373)=0,"N",IF(LEN($AA373)&gt;1,"Error -- Availability entered in an incorrect format",IF($AA373='Control Panel'!$F$36,$AA373,IF($AA373='Control Panel'!$F$37,$AA373,IF($AA373='Control Panel'!$F$38,$AA373,IF($AA373='Control Panel'!$F$39,$AA373,IF($AA373='Control Panel'!$F$40,$AA373,IF($AA373='Control Panel'!$F$41,$AA373,"Error -- Availability entered in an incorrect format"))))))))</f>
        <v>N</v>
      </c>
    </row>
    <row r="374" spans="1:28" s="15" customFormat="1" x14ac:dyDescent="0.35">
      <c r="A374" s="7">
        <v>362</v>
      </c>
      <c r="B374" s="6"/>
      <c r="C374" s="12"/>
      <c r="D374" s="8"/>
      <c r="E374" s="12"/>
      <c r="F374" s="216" t="str">
        <f t="shared" si="10"/>
        <v>N/A</v>
      </c>
      <c r="G374" s="6"/>
      <c r="AA374" s="15" t="str">
        <f t="shared" si="11"/>
        <v/>
      </c>
      <c r="AB374" s="15" t="str">
        <f>IF(LEN($AA374)=0,"N",IF(LEN($AA374)&gt;1,"Error -- Availability entered in an incorrect format",IF($AA374='Control Panel'!$F$36,$AA374,IF($AA374='Control Panel'!$F$37,$AA374,IF($AA374='Control Panel'!$F$38,$AA374,IF($AA374='Control Panel'!$F$39,$AA374,IF($AA374='Control Panel'!$F$40,$AA374,IF($AA374='Control Panel'!$F$41,$AA374,"Error -- Availability entered in an incorrect format"))))))))</f>
        <v>N</v>
      </c>
    </row>
    <row r="375" spans="1:28" s="15" customFormat="1" x14ac:dyDescent="0.35">
      <c r="A375" s="7">
        <v>363</v>
      </c>
      <c r="B375" s="6"/>
      <c r="C375" s="12"/>
      <c r="D375" s="8"/>
      <c r="E375" s="12"/>
      <c r="F375" s="216" t="str">
        <f t="shared" si="10"/>
        <v>N/A</v>
      </c>
      <c r="G375" s="6"/>
      <c r="AA375" s="15" t="str">
        <f t="shared" si="11"/>
        <v/>
      </c>
      <c r="AB375" s="15" t="str">
        <f>IF(LEN($AA375)=0,"N",IF(LEN($AA375)&gt;1,"Error -- Availability entered in an incorrect format",IF($AA375='Control Panel'!$F$36,$AA375,IF($AA375='Control Panel'!$F$37,$AA375,IF($AA375='Control Panel'!$F$38,$AA375,IF($AA375='Control Panel'!$F$39,$AA375,IF($AA375='Control Panel'!$F$40,$AA375,IF($AA375='Control Panel'!$F$41,$AA375,"Error -- Availability entered in an incorrect format"))))))))</f>
        <v>N</v>
      </c>
    </row>
    <row r="376" spans="1:28" s="15" customFormat="1" x14ac:dyDescent="0.35">
      <c r="A376" s="7">
        <v>364</v>
      </c>
      <c r="B376" s="6"/>
      <c r="C376" s="12"/>
      <c r="D376" s="8"/>
      <c r="E376" s="12"/>
      <c r="F376" s="216" t="str">
        <f t="shared" si="10"/>
        <v>N/A</v>
      </c>
      <c r="G376" s="6"/>
      <c r="AA376" s="15" t="str">
        <f t="shared" si="11"/>
        <v/>
      </c>
      <c r="AB376" s="15" t="str">
        <f>IF(LEN($AA376)=0,"N",IF(LEN($AA376)&gt;1,"Error -- Availability entered in an incorrect format",IF($AA376='Control Panel'!$F$36,$AA376,IF($AA376='Control Panel'!$F$37,$AA376,IF($AA376='Control Panel'!$F$38,$AA376,IF($AA376='Control Panel'!$F$39,$AA376,IF($AA376='Control Panel'!$F$40,$AA376,IF($AA376='Control Panel'!$F$41,$AA376,"Error -- Availability entered in an incorrect format"))))))))</f>
        <v>N</v>
      </c>
    </row>
    <row r="377" spans="1:28" s="15" customFormat="1" x14ac:dyDescent="0.35">
      <c r="A377" s="7">
        <v>365</v>
      </c>
      <c r="B377" s="6"/>
      <c r="C377" s="12"/>
      <c r="D377" s="8"/>
      <c r="E377" s="12"/>
      <c r="F377" s="216" t="str">
        <f t="shared" si="10"/>
        <v>N/A</v>
      </c>
      <c r="G377" s="6"/>
      <c r="AA377" s="15" t="str">
        <f t="shared" si="11"/>
        <v/>
      </c>
      <c r="AB377" s="15" t="str">
        <f>IF(LEN($AA377)=0,"N",IF(LEN($AA377)&gt;1,"Error -- Availability entered in an incorrect format",IF($AA377='Control Panel'!$F$36,$AA377,IF($AA377='Control Panel'!$F$37,$AA377,IF($AA377='Control Panel'!$F$38,$AA377,IF($AA377='Control Panel'!$F$39,$AA377,IF($AA377='Control Panel'!$F$40,$AA377,IF($AA377='Control Panel'!$F$41,$AA377,"Error -- Availability entered in an incorrect format"))))))))</f>
        <v>N</v>
      </c>
    </row>
    <row r="378" spans="1:28" s="15" customFormat="1" x14ac:dyDescent="0.35">
      <c r="A378" s="7">
        <v>366</v>
      </c>
      <c r="B378" s="6"/>
      <c r="C378" s="12"/>
      <c r="D378" s="8"/>
      <c r="E378" s="12"/>
      <c r="F378" s="216" t="str">
        <f t="shared" si="10"/>
        <v>N/A</v>
      </c>
      <c r="G378" s="6"/>
      <c r="AA378" s="15" t="str">
        <f t="shared" si="11"/>
        <v/>
      </c>
      <c r="AB378" s="15" t="str">
        <f>IF(LEN($AA378)=0,"N",IF(LEN($AA378)&gt;1,"Error -- Availability entered in an incorrect format",IF($AA378='Control Panel'!$F$36,$AA378,IF($AA378='Control Panel'!$F$37,$AA378,IF($AA378='Control Panel'!$F$38,$AA378,IF($AA378='Control Panel'!$F$39,$AA378,IF($AA378='Control Panel'!$F$40,$AA378,IF($AA378='Control Panel'!$F$41,$AA378,"Error -- Availability entered in an incorrect format"))))))))</f>
        <v>N</v>
      </c>
    </row>
    <row r="379" spans="1:28" s="15" customFormat="1" x14ac:dyDescent="0.35">
      <c r="A379" s="7">
        <v>367</v>
      </c>
      <c r="B379" s="6"/>
      <c r="C379" s="12"/>
      <c r="D379" s="8"/>
      <c r="E379" s="12"/>
      <c r="F379" s="216" t="str">
        <f t="shared" si="10"/>
        <v>N/A</v>
      </c>
      <c r="G379" s="6"/>
      <c r="AA379" s="15" t="str">
        <f t="shared" si="11"/>
        <v/>
      </c>
      <c r="AB379" s="15" t="str">
        <f>IF(LEN($AA379)=0,"N",IF(LEN($AA379)&gt;1,"Error -- Availability entered in an incorrect format",IF($AA379='Control Panel'!$F$36,$AA379,IF($AA379='Control Panel'!$F$37,$AA379,IF($AA379='Control Panel'!$F$38,$AA379,IF($AA379='Control Panel'!$F$39,$AA379,IF($AA379='Control Panel'!$F$40,$AA379,IF($AA379='Control Panel'!$F$41,$AA379,"Error -- Availability entered in an incorrect format"))))))))</f>
        <v>N</v>
      </c>
    </row>
    <row r="380" spans="1:28" s="15" customFormat="1" x14ac:dyDescent="0.35">
      <c r="A380" s="7">
        <v>368</v>
      </c>
      <c r="B380" s="6"/>
      <c r="C380" s="12"/>
      <c r="D380" s="8"/>
      <c r="E380" s="12"/>
      <c r="F380" s="216" t="str">
        <f t="shared" si="10"/>
        <v>N/A</v>
      </c>
      <c r="G380" s="6"/>
      <c r="AA380" s="15" t="str">
        <f t="shared" si="11"/>
        <v/>
      </c>
      <c r="AB380" s="15" t="str">
        <f>IF(LEN($AA380)=0,"N",IF(LEN($AA380)&gt;1,"Error -- Availability entered in an incorrect format",IF($AA380='Control Panel'!$F$36,$AA380,IF($AA380='Control Panel'!$F$37,$AA380,IF($AA380='Control Panel'!$F$38,$AA380,IF($AA380='Control Panel'!$F$39,$AA380,IF($AA380='Control Panel'!$F$40,$AA380,IF($AA380='Control Panel'!$F$41,$AA380,"Error -- Availability entered in an incorrect format"))))))))</f>
        <v>N</v>
      </c>
    </row>
    <row r="381" spans="1:28" s="15" customFormat="1" x14ac:dyDescent="0.35">
      <c r="A381" s="7">
        <v>369</v>
      </c>
      <c r="B381" s="6"/>
      <c r="C381" s="12"/>
      <c r="D381" s="8"/>
      <c r="E381" s="12"/>
      <c r="F381" s="216" t="str">
        <f t="shared" si="10"/>
        <v>N/A</v>
      </c>
      <c r="G381" s="6"/>
      <c r="AA381" s="15" t="str">
        <f t="shared" si="11"/>
        <v/>
      </c>
      <c r="AB381" s="15" t="str">
        <f>IF(LEN($AA381)=0,"N",IF(LEN($AA381)&gt;1,"Error -- Availability entered in an incorrect format",IF($AA381='Control Panel'!$F$36,$AA381,IF($AA381='Control Panel'!$F$37,$AA381,IF($AA381='Control Panel'!$F$38,$AA381,IF($AA381='Control Panel'!$F$39,$AA381,IF($AA381='Control Panel'!$F$40,$AA381,IF($AA381='Control Panel'!$F$41,$AA381,"Error -- Availability entered in an incorrect format"))))))))</f>
        <v>N</v>
      </c>
    </row>
    <row r="382" spans="1:28" s="15" customFormat="1" x14ac:dyDescent="0.35">
      <c r="A382" s="7">
        <v>370</v>
      </c>
      <c r="B382" s="6"/>
      <c r="C382" s="12"/>
      <c r="D382" s="8"/>
      <c r="E382" s="12"/>
      <c r="F382" s="216" t="str">
        <f t="shared" si="10"/>
        <v>N/A</v>
      </c>
      <c r="G382" s="6"/>
      <c r="AA382" s="15" t="str">
        <f t="shared" si="11"/>
        <v/>
      </c>
      <c r="AB382" s="15" t="str">
        <f>IF(LEN($AA382)=0,"N",IF(LEN($AA382)&gt;1,"Error -- Availability entered in an incorrect format",IF($AA382='Control Panel'!$F$36,$AA382,IF($AA382='Control Panel'!$F$37,$AA382,IF($AA382='Control Panel'!$F$38,$AA382,IF($AA382='Control Panel'!$F$39,$AA382,IF($AA382='Control Panel'!$F$40,$AA382,IF($AA382='Control Panel'!$F$41,$AA382,"Error -- Availability entered in an incorrect format"))))))))</f>
        <v>N</v>
      </c>
    </row>
    <row r="383" spans="1:28" s="15" customFormat="1" x14ac:dyDescent="0.35">
      <c r="A383" s="7">
        <v>371</v>
      </c>
      <c r="B383" s="6"/>
      <c r="C383" s="12"/>
      <c r="D383" s="8"/>
      <c r="E383" s="12"/>
      <c r="F383" s="216" t="str">
        <f t="shared" si="10"/>
        <v>N/A</v>
      </c>
      <c r="G383" s="6"/>
      <c r="AA383" s="15" t="str">
        <f t="shared" si="11"/>
        <v/>
      </c>
      <c r="AB383" s="15" t="str">
        <f>IF(LEN($AA383)=0,"N",IF(LEN($AA383)&gt;1,"Error -- Availability entered in an incorrect format",IF($AA383='Control Panel'!$F$36,$AA383,IF($AA383='Control Panel'!$F$37,$AA383,IF($AA383='Control Panel'!$F$38,$AA383,IF($AA383='Control Panel'!$F$39,$AA383,IF($AA383='Control Panel'!$F$40,$AA383,IF($AA383='Control Panel'!$F$41,$AA383,"Error -- Availability entered in an incorrect format"))))))))</f>
        <v>N</v>
      </c>
    </row>
    <row r="384" spans="1:28" s="15" customFormat="1" x14ac:dyDescent="0.35">
      <c r="A384" s="7">
        <v>372</v>
      </c>
      <c r="B384" s="6"/>
      <c r="C384" s="12"/>
      <c r="D384" s="8"/>
      <c r="E384" s="12"/>
      <c r="F384" s="216" t="str">
        <f t="shared" si="10"/>
        <v>N/A</v>
      </c>
      <c r="G384" s="6"/>
      <c r="AA384" s="15" t="str">
        <f t="shared" si="11"/>
        <v/>
      </c>
      <c r="AB384" s="15" t="str">
        <f>IF(LEN($AA384)=0,"N",IF(LEN($AA384)&gt;1,"Error -- Availability entered in an incorrect format",IF($AA384='Control Panel'!$F$36,$AA384,IF($AA384='Control Panel'!$F$37,$AA384,IF($AA384='Control Panel'!$F$38,$AA384,IF($AA384='Control Panel'!$F$39,$AA384,IF($AA384='Control Panel'!$F$40,$AA384,IF($AA384='Control Panel'!$F$41,$AA384,"Error -- Availability entered in an incorrect format"))))))))</f>
        <v>N</v>
      </c>
    </row>
    <row r="385" spans="1:28" s="15" customFormat="1" x14ac:dyDescent="0.35">
      <c r="A385" s="7">
        <v>373</v>
      </c>
      <c r="B385" s="6"/>
      <c r="C385" s="12"/>
      <c r="D385" s="8"/>
      <c r="E385" s="12"/>
      <c r="F385" s="216" t="str">
        <f t="shared" si="10"/>
        <v>N/A</v>
      </c>
      <c r="G385" s="6"/>
      <c r="AA385" s="15" t="str">
        <f t="shared" si="11"/>
        <v/>
      </c>
      <c r="AB385" s="15" t="str">
        <f>IF(LEN($AA385)=0,"N",IF(LEN($AA385)&gt;1,"Error -- Availability entered in an incorrect format",IF($AA385='Control Panel'!$F$36,$AA385,IF($AA385='Control Panel'!$F$37,$AA385,IF($AA385='Control Panel'!$F$38,$AA385,IF($AA385='Control Panel'!$F$39,$AA385,IF($AA385='Control Panel'!$F$40,$AA385,IF($AA385='Control Panel'!$F$41,$AA385,"Error -- Availability entered in an incorrect format"))))))))</f>
        <v>N</v>
      </c>
    </row>
    <row r="386" spans="1:28" s="15" customFormat="1" x14ac:dyDescent="0.35">
      <c r="A386" s="7">
        <v>374</v>
      </c>
      <c r="B386" s="6"/>
      <c r="C386" s="12"/>
      <c r="D386" s="8"/>
      <c r="E386" s="12"/>
      <c r="F386" s="216" t="str">
        <f t="shared" si="10"/>
        <v>N/A</v>
      </c>
      <c r="G386" s="6"/>
      <c r="AA386" s="15" t="str">
        <f t="shared" si="11"/>
        <v/>
      </c>
      <c r="AB386" s="15" t="str">
        <f>IF(LEN($AA386)=0,"N",IF(LEN($AA386)&gt;1,"Error -- Availability entered in an incorrect format",IF($AA386='Control Panel'!$F$36,$AA386,IF($AA386='Control Panel'!$F$37,$AA386,IF($AA386='Control Panel'!$F$38,$AA386,IF($AA386='Control Panel'!$F$39,$AA386,IF($AA386='Control Panel'!$F$40,$AA386,IF($AA386='Control Panel'!$F$41,$AA386,"Error -- Availability entered in an incorrect format"))))))))</f>
        <v>N</v>
      </c>
    </row>
    <row r="387" spans="1:28" s="15" customFormat="1" x14ac:dyDescent="0.35">
      <c r="A387" s="7">
        <v>375</v>
      </c>
      <c r="B387" s="6"/>
      <c r="C387" s="12"/>
      <c r="D387" s="8"/>
      <c r="E387" s="12"/>
      <c r="F387" s="216" t="str">
        <f t="shared" si="10"/>
        <v>N/A</v>
      </c>
      <c r="G387" s="6"/>
      <c r="AA387" s="15" t="str">
        <f t="shared" si="11"/>
        <v/>
      </c>
      <c r="AB387" s="15" t="str">
        <f>IF(LEN($AA387)=0,"N",IF(LEN($AA387)&gt;1,"Error -- Availability entered in an incorrect format",IF($AA387='Control Panel'!$F$36,$AA387,IF($AA387='Control Panel'!$F$37,$AA387,IF($AA387='Control Panel'!$F$38,$AA387,IF($AA387='Control Panel'!$F$39,$AA387,IF($AA387='Control Panel'!$F$40,$AA387,IF($AA387='Control Panel'!$F$41,$AA387,"Error -- Availability entered in an incorrect format"))))))))</f>
        <v>N</v>
      </c>
    </row>
    <row r="388" spans="1:28" s="15" customFormat="1" x14ac:dyDescent="0.35">
      <c r="A388" s="7">
        <v>376</v>
      </c>
      <c r="B388" s="6"/>
      <c r="C388" s="12"/>
      <c r="D388" s="8"/>
      <c r="E388" s="12"/>
      <c r="F388" s="216" t="str">
        <f t="shared" si="10"/>
        <v>N/A</v>
      </c>
      <c r="G388" s="6"/>
      <c r="AA388" s="15" t="str">
        <f t="shared" si="11"/>
        <v/>
      </c>
      <c r="AB388" s="15" t="str">
        <f>IF(LEN($AA388)=0,"N",IF(LEN($AA388)&gt;1,"Error -- Availability entered in an incorrect format",IF($AA388='Control Panel'!$F$36,$AA388,IF($AA388='Control Panel'!$F$37,$AA388,IF($AA388='Control Panel'!$F$38,$AA388,IF($AA388='Control Panel'!$F$39,$AA388,IF($AA388='Control Panel'!$F$40,$AA388,IF($AA388='Control Panel'!$F$41,$AA388,"Error -- Availability entered in an incorrect format"))))))))</f>
        <v>N</v>
      </c>
    </row>
    <row r="389" spans="1:28" s="15" customFormat="1" x14ac:dyDescent="0.35">
      <c r="A389" s="7">
        <v>377</v>
      </c>
      <c r="B389" s="6"/>
      <c r="C389" s="12"/>
      <c r="D389" s="8"/>
      <c r="E389" s="12"/>
      <c r="F389" s="216" t="str">
        <f t="shared" si="10"/>
        <v>N/A</v>
      </c>
      <c r="G389" s="6"/>
      <c r="AA389" s="15" t="str">
        <f t="shared" si="11"/>
        <v/>
      </c>
      <c r="AB389" s="15" t="str">
        <f>IF(LEN($AA389)=0,"N",IF(LEN($AA389)&gt;1,"Error -- Availability entered in an incorrect format",IF($AA389='Control Panel'!$F$36,$AA389,IF($AA389='Control Panel'!$F$37,$AA389,IF($AA389='Control Panel'!$F$38,$AA389,IF($AA389='Control Panel'!$F$39,$AA389,IF($AA389='Control Panel'!$F$40,$AA389,IF($AA389='Control Panel'!$F$41,$AA389,"Error -- Availability entered in an incorrect format"))))))))</f>
        <v>N</v>
      </c>
    </row>
    <row r="390" spans="1:28" s="15" customFormat="1" x14ac:dyDescent="0.35">
      <c r="A390" s="7">
        <v>378</v>
      </c>
      <c r="B390" s="6"/>
      <c r="C390" s="12"/>
      <c r="D390" s="8"/>
      <c r="E390" s="12"/>
      <c r="F390" s="216" t="str">
        <f t="shared" si="10"/>
        <v>N/A</v>
      </c>
      <c r="G390" s="6"/>
      <c r="AA390" s="15" t="str">
        <f t="shared" si="11"/>
        <v/>
      </c>
      <c r="AB390" s="15" t="str">
        <f>IF(LEN($AA390)=0,"N",IF(LEN($AA390)&gt;1,"Error -- Availability entered in an incorrect format",IF($AA390='Control Panel'!$F$36,$AA390,IF($AA390='Control Panel'!$F$37,$AA390,IF($AA390='Control Panel'!$F$38,$AA390,IF($AA390='Control Panel'!$F$39,$AA390,IF($AA390='Control Panel'!$F$40,$AA390,IF($AA390='Control Panel'!$F$41,$AA390,"Error -- Availability entered in an incorrect format"))))))))</f>
        <v>N</v>
      </c>
    </row>
    <row r="391" spans="1:28" s="15" customFormat="1" x14ac:dyDescent="0.35">
      <c r="A391" s="7">
        <v>379</v>
      </c>
      <c r="B391" s="6"/>
      <c r="C391" s="12"/>
      <c r="D391" s="8"/>
      <c r="E391" s="12"/>
      <c r="F391" s="216" t="str">
        <f t="shared" si="10"/>
        <v>N/A</v>
      </c>
      <c r="G391" s="6"/>
      <c r="AA391" s="15" t="str">
        <f t="shared" si="11"/>
        <v/>
      </c>
      <c r="AB391" s="15" t="str">
        <f>IF(LEN($AA391)=0,"N",IF(LEN($AA391)&gt;1,"Error -- Availability entered in an incorrect format",IF($AA391='Control Panel'!$F$36,$AA391,IF($AA391='Control Panel'!$F$37,$AA391,IF($AA391='Control Panel'!$F$38,$AA391,IF($AA391='Control Panel'!$F$39,$AA391,IF($AA391='Control Panel'!$F$40,$AA391,IF($AA391='Control Panel'!$F$41,$AA391,"Error -- Availability entered in an incorrect format"))))))))</f>
        <v>N</v>
      </c>
    </row>
    <row r="392" spans="1:28" s="15" customFormat="1" x14ac:dyDescent="0.35">
      <c r="A392" s="7">
        <v>380</v>
      </c>
      <c r="B392" s="6"/>
      <c r="C392" s="12"/>
      <c r="D392" s="8"/>
      <c r="E392" s="12"/>
      <c r="F392" s="216" t="str">
        <f t="shared" si="10"/>
        <v>N/A</v>
      </c>
      <c r="G392" s="6"/>
      <c r="AA392" s="15" t="str">
        <f t="shared" si="11"/>
        <v/>
      </c>
      <c r="AB392" s="15" t="str">
        <f>IF(LEN($AA392)=0,"N",IF(LEN($AA392)&gt;1,"Error -- Availability entered in an incorrect format",IF($AA392='Control Panel'!$F$36,$AA392,IF($AA392='Control Panel'!$F$37,$AA392,IF($AA392='Control Panel'!$F$38,$AA392,IF($AA392='Control Panel'!$F$39,$AA392,IF($AA392='Control Panel'!$F$40,$AA392,IF($AA392='Control Panel'!$F$41,$AA392,"Error -- Availability entered in an incorrect format"))))))))</f>
        <v>N</v>
      </c>
    </row>
    <row r="393" spans="1:28" s="15" customFormat="1" x14ac:dyDescent="0.35">
      <c r="A393" s="7">
        <v>381</v>
      </c>
      <c r="B393" s="6"/>
      <c r="C393" s="12"/>
      <c r="D393" s="8"/>
      <c r="E393" s="12"/>
      <c r="F393" s="216" t="str">
        <f t="shared" si="10"/>
        <v>N/A</v>
      </c>
      <c r="G393" s="6"/>
      <c r="AA393" s="15" t="str">
        <f t="shared" si="11"/>
        <v/>
      </c>
      <c r="AB393" s="15" t="str">
        <f>IF(LEN($AA393)=0,"N",IF(LEN($AA393)&gt;1,"Error -- Availability entered in an incorrect format",IF($AA393='Control Panel'!$F$36,$AA393,IF($AA393='Control Panel'!$F$37,$AA393,IF($AA393='Control Panel'!$F$38,$AA393,IF($AA393='Control Panel'!$F$39,$AA393,IF($AA393='Control Panel'!$F$40,$AA393,IF($AA393='Control Panel'!$F$41,$AA393,"Error -- Availability entered in an incorrect format"))))))))</f>
        <v>N</v>
      </c>
    </row>
    <row r="394" spans="1:28" s="15" customFormat="1" x14ac:dyDescent="0.35">
      <c r="A394" s="7">
        <v>382</v>
      </c>
      <c r="B394" s="6"/>
      <c r="C394" s="12"/>
      <c r="D394" s="8"/>
      <c r="E394" s="12"/>
      <c r="F394" s="216" t="str">
        <f t="shared" si="10"/>
        <v>N/A</v>
      </c>
      <c r="G394" s="6"/>
      <c r="AA394" s="15" t="str">
        <f t="shared" si="11"/>
        <v/>
      </c>
      <c r="AB394" s="15" t="str">
        <f>IF(LEN($AA394)=0,"N",IF(LEN($AA394)&gt;1,"Error -- Availability entered in an incorrect format",IF($AA394='Control Panel'!$F$36,$AA394,IF($AA394='Control Panel'!$F$37,$AA394,IF($AA394='Control Panel'!$F$38,$AA394,IF($AA394='Control Panel'!$F$39,$AA394,IF($AA394='Control Panel'!$F$40,$AA394,IF($AA394='Control Panel'!$F$41,$AA394,"Error -- Availability entered in an incorrect format"))))))))</f>
        <v>N</v>
      </c>
    </row>
    <row r="395" spans="1:28" s="15" customFormat="1" x14ac:dyDescent="0.35">
      <c r="A395" s="7">
        <v>383</v>
      </c>
      <c r="B395" s="6"/>
      <c r="C395" s="12"/>
      <c r="D395" s="8"/>
      <c r="E395" s="12"/>
      <c r="F395" s="216" t="str">
        <f t="shared" si="10"/>
        <v>N/A</v>
      </c>
      <c r="G395" s="6"/>
      <c r="AA395" s="15" t="str">
        <f t="shared" si="11"/>
        <v/>
      </c>
      <c r="AB395" s="15" t="str">
        <f>IF(LEN($AA395)=0,"N",IF(LEN($AA395)&gt;1,"Error -- Availability entered in an incorrect format",IF($AA395='Control Panel'!$F$36,$AA395,IF($AA395='Control Panel'!$F$37,$AA395,IF($AA395='Control Panel'!$F$38,$AA395,IF($AA395='Control Panel'!$F$39,$AA395,IF($AA395='Control Panel'!$F$40,$AA395,IF($AA395='Control Panel'!$F$41,$AA395,"Error -- Availability entered in an incorrect format"))))))))</f>
        <v>N</v>
      </c>
    </row>
    <row r="396" spans="1:28" s="15" customFormat="1" x14ac:dyDescent="0.35">
      <c r="A396" s="7">
        <v>384</v>
      </c>
      <c r="B396" s="6"/>
      <c r="C396" s="12"/>
      <c r="D396" s="8"/>
      <c r="E396" s="12"/>
      <c r="F396" s="216" t="str">
        <f t="shared" si="10"/>
        <v>N/A</v>
      </c>
      <c r="G396" s="6"/>
      <c r="AA396" s="15" t="str">
        <f t="shared" si="11"/>
        <v/>
      </c>
      <c r="AB396" s="15" t="str">
        <f>IF(LEN($AA396)=0,"N",IF(LEN($AA396)&gt;1,"Error -- Availability entered in an incorrect format",IF($AA396='Control Panel'!$F$36,$AA396,IF($AA396='Control Panel'!$F$37,$AA396,IF($AA396='Control Panel'!$F$38,$AA396,IF($AA396='Control Panel'!$F$39,$AA396,IF($AA396='Control Panel'!$F$40,$AA396,IF($AA396='Control Panel'!$F$41,$AA396,"Error -- Availability entered in an incorrect format"))))))))</f>
        <v>N</v>
      </c>
    </row>
    <row r="397" spans="1:28" s="15" customFormat="1" x14ac:dyDescent="0.35">
      <c r="A397" s="7">
        <v>385</v>
      </c>
      <c r="B397" s="6"/>
      <c r="C397" s="12"/>
      <c r="D397" s="8"/>
      <c r="E397" s="12"/>
      <c r="F397" s="216" t="str">
        <f t="shared" si="10"/>
        <v>N/A</v>
      </c>
      <c r="G397" s="6"/>
      <c r="AA397" s="15" t="str">
        <f t="shared" si="11"/>
        <v/>
      </c>
      <c r="AB397" s="15" t="str">
        <f>IF(LEN($AA397)=0,"N",IF(LEN($AA397)&gt;1,"Error -- Availability entered in an incorrect format",IF($AA397='Control Panel'!$F$36,$AA397,IF($AA397='Control Panel'!$F$37,$AA397,IF($AA397='Control Panel'!$F$38,$AA397,IF($AA397='Control Panel'!$F$39,$AA397,IF($AA397='Control Panel'!$F$40,$AA397,IF($AA397='Control Panel'!$F$41,$AA397,"Error -- Availability entered in an incorrect format"))))))))</f>
        <v>N</v>
      </c>
    </row>
    <row r="398" spans="1:28" s="15" customFormat="1" x14ac:dyDescent="0.35">
      <c r="A398" s="7">
        <v>386</v>
      </c>
      <c r="B398" s="6"/>
      <c r="C398" s="12"/>
      <c r="D398" s="8"/>
      <c r="E398" s="12"/>
      <c r="F398" s="216" t="str">
        <f t="shared" ref="F398:F461" si="12">IF($D$10=$A$9,"N/A",$D$10)</f>
        <v>N/A</v>
      </c>
      <c r="G398" s="6"/>
      <c r="AA398" s="15" t="str">
        <f t="shared" ref="AA398:AA461" si="13">TRIM($D398)</f>
        <v/>
      </c>
      <c r="AB398" s="15" t="str">
        <f>IF(LEN($AA398)=0,"N",IF(LEN($AA398)&gt;1,"Error -- Availability entered in an incorrect format",IF($AA398='Control Panel'!$F$36,$AA398,IF($AA398='Control Panel'!$F$37,$AA398,IF($AA398='Control Panel'!$F$38,$AA398,IF($AA398='Control Panel'!$F$39,$AA398,IF($AA398='Control Panel'!$F$40,$AA398,IF($AA398='Control Panel'!$F$41,$AA398,"Error -- Availability entered in an incorrect format"))))))))</f>
        <v>N</v>
      </c>
    </row>
    <row r="399" spans="1:28" s="15" customFormat="1" x14ac:dyDescent="0.35">
      <c r="A399" s="7">
        <v>387</v>
      </c>
      <c r="B399" s="6"/>
      <c r="C399" s="12"/>
      <c r="D399" s="8"/>
      <c r="E399" s="12"/>
      <c r="F399" s="216" t="str">
        <f t="shared" si="12"/>
        <v>N/A</v>
      </c>
      <c r="G399" s="6"/>
      <c r="AA399" s="15" t="str">
        <f t="shared" si="13"/>
        <v/>
      </c>
      <c r="AB399" s="15" t="str">
        <f>IF(LEN($AA399)=0,"N",IF(LEN($AA399)&gt;1,"Error -- Availability entered in an incorrect format",IF($AA399='Control Panel'!$F$36,$AA399,IF($AA399='Control Panel'!$F$37,$AA399,IF($AA399='Control Panel'!$F$38,$AA399,IF($AA399='Control Panel'!$F$39,$AA399,IF($AA399='Control Panel'!$F$40,$AA399,IF($AA399='Control Panel'!$F$41,$AA399,"Error -- Availability entered in an incorrect format"))))))))</f>
        <v>N</v>
      </c>
    </row>
    <row r="400" spans="1:28" s="15" customFormat="1" x14ac:dyDescent="0.35">
      <c r="A400" s="7">
        <v>388</v>
      </c>
      <c r="B400" s="6"/>
      <c r="C400" s="12"/>
      <c r="D400" s="8"/>
      <c r="E400" s="12"/>
      <c r="F400" s="216" t="str">
        <f t="shared" si="12"/>
        <v>N/A</v>
      </c>
      <c r="G400" s="6"/>
      <c r="AA400" s="15" t="str">
        <f t="shared" si="13"/>
        <v/>
      </c>
      <c r="AB400" s="15" t="str">
        <f>IF(LEN($AA400)=0,"N",IF(LEN($AA400)&gt;1,"Error -- Availability entered in an incorrect format",IF($AA400='Control Panel'!$F$36,$AA400,IF($AA400='Control Panel'!$F$37,$AA400,IF($AA400='Control Panel'!$F$38,$AA400,IF($AA400='Control Panel'!$F$39,$AA400,IF($AA400='Control Panel'!$F$40,$AA400,IF($AA400='Control Panel'!$F$41,$AA400,"Error -- Availability entered in an incorrect format"))))))))</f>
        <v>N</v>
      </c>
    </row>
    <row r="401" spans="1:28" s="15" customFormat="1" x14ac:dyDescent="0.35">
      <c r="A401" s="7">
        <v>389</v>
      </c>
      <c r="B401" s="6"/>
      <c r="C401" s="12"/>
      <c r="D401" s="8"/>
      <c r="E401" s="12"/>
      <c r="F401" s="216" t="str">
        <f t="shared" si="12"/>
        <v>N/A</v>
      </c>
      <c r="G401" s="6"/>
      <c r="AA401" s="15" t="str">
        <f t="shared" si="13"/>
        <v/>
      </c>
      <c r="AB401" s="15" t="str">
        <f>IF(LEN($AA401)=0,"N",IF(LEN($AA401)&gt;1,"Error -- Availability entered in an incorrect format",IF($AA401='Control Panel'!$F$36,$AA401,IF($AA401='Control Panel'!$F$37,$AA401,IF($AA401='Control Panel'!$F$38,$AA401,IF($AA401='Control Panel'!$F$39,$AA401,IF($AA401='Control Panel'!$F$40,$AA401,IF($AA401='Control Panel'!$F$41,$AA401,"Error -- Availability entered in an incorrect format"))))))))</f>
        <v>N</v>
      </c>
    </row>
    <row r="402" spans="1:28" s="15" customFormat="1" x14ac:dyDescent="0.35">
      <c r="A402" s="7">
        <v>390</v>
      </c>
      <c r="B402" s="6"/>
      <c r="C402" s="12"/>
      <c r="D402" s="8"/>
      <c r="E402" s="12"/>
      <c r="F402" s="216" t="str">
        <f t="shared" si="12"/>
        <v>N/A</v>
      </c>
      <c r="G402" s="6"/>
      <c r="AA402" s="15" t="str">
        <f t="shared" si="13"/>
        <v/>
      </c>
      <c r="AB402" s="15" t="str">
        <f>IF(LEN($AA402)=0,"N",IF(LEN($AA402)&gt;1,"Error -- Availability entered in an incorrect format",IF($AA402='Control Panel'!$F$36,$AA402,IF($AA402='Control Panel'!$F$37,$AA402,IF($AA402='Control Panel'!$F$38,$AA402,IF($AA402='Control Panel'!$F$39,$AA402,IF($AA402='Control Panel'!$F$40,$AA402,IF($AA402='Control Panel'!$F$41,$AA402,"Error -- Availability entered in an incorrect format"))))))))</f>
        <v>N</v>
      </c>
    </row>
    <row r="403" spans="1:28" s="15" customFormat="1" x14ac:dyDescent="0.35">
      <c r="A403" s="7">
        <v>391</v>
      </c>
      <c r="B403" s="6"/>
      <c r="C403" s="12"/>
      <c r="D403" s="8"/>
      <c r="E403" s="12"/>
      <c r="F403" s="216" t="str">
        <f t="shared" si="12"/>
        <v>N/A</v>
      </c>
      <c r="G403" s="6"/>
      <c r="AA403" s="15" t="str">
        <f t="shared" si="13"/>
        <v/>
      </c>
      <c r="AB403" s="15" t="str">
        <f>IF(LEN($AA403)=0,"N",IF(LEN($AA403)&gt;1,"Error -- Availability entered in an incorrect format",IF($AA403='Control Panel'!$F$36,$AA403,IF($AA403='Control Panel'!$F$37,$AA403,IF($AA403='Control Panel'!$F$38,$AA403,IF($AA403='Control Panel'!$F$39,$AA403,IF($AA403='Control Panel'!$F$40,$AA403,IF($AA403='Control Panel'!$F$41,$AA403,"Error -- Availability entered in an incorrect format"))))))))</f>
        <v>N</v>
      </c>
    </row>
    <row r="404" spans="1:28" s="15" customFormat="1" x14ac:dyDescent="0.35">
      <c r="A404" s="7">
        <v>392</v>
      </c>
      <c r="B404" s="6"/>
      <c r="C404" s="12"/>
      <c r="D404" s="8"/>
      <c r="E404" s="12"/>
      <c r="F404" s="216" t="str">
        <f t="shared" si="12"/>
        <v>N/A</v>
      </c>
      <c r="G404" s="6"/>
      <c r="AA404" s="15" t="str">
        <f t="shared" si="13"/>
        <v/>
      </c>
      <c r="AB404" s="15" t="str">
        <f>IF(LEN($AA404)=0,"N",IF(LEN($AA404)&gt;1,"Error -- Availability entered in an incorrect format",IF($AA404='Control Panel'!$F$36,$AA404,IF($AA404='Control Panel'!$F$37,$AA404,IF($AA404='Control Panel'!$F$38,$AA404,IF($AA404='Control Panel'!$F$39,$AA404,IF($AA404='Control Panel'!$F$40,$AA404,IF($AA404='Control Panel'!$F$41,$AA404,"Error -- Availability entered in an incorrect format"))))))))</f>
        <v>N</v>
      </c>
    </row>
    <row r="405" spans="1:28" s="15" customFormat="1" x14ac:dyDescent="0.35">
      <c r="A405" s="7">
        <v>393</v>
      </c>
      <c r="B405" s="6"/>
      <c r="C405" s="12"/>
      <c r="D405" s="8"/>
      <c r="E405" s="12"/>
      <c r="F405" s="216" t="str">
        <f t="shared" si="12"/>
        <v>N/A</v>
      </c>
      <c r="G405" s="6"/>
      <c r="AA405" s="15" t="str">
        <f t="shared" si="13"/>
        <v/>
      </c>
      <c r="AB405" s="15" t="str">
        <f>IF(LEN($AA405)=0,"N",IF(LEN($AA405)&gt;1,"Error -- Availability entered in an incorrect format",IF($AA405='Control Panel'!$F$36,$AA405,IF($AA405='Control Panel'!$F$37,$AA405,IF($AA405='Control Panel'!$F$38,$AA405,IF($AA405='Control Panel'!$F$39,$AA405,IF($AA405='Control Panel'!$F$40,$AA405,IF($AA405='Control Panel'!$F$41,$AA405,"Error -- Availability entered in an incorrect format"))))))))</f>
        <v>N</v>
      </c>
    </row>
    <row r="406" spans="1:28" s="15" customFormat="1" x14ac:dyDescent="0.35">
      <c r="A406" s="7">
        <v>394</v>
      </c>
      <c r="B406" s="6"/>
      <c r="C406" s="12"/>
      <c r="D406" s="8"/>
      <c r="E406" s="12"/>
      <c r="F406" s="216" t="str">
        <f t="shared" si="12"/>
        <v>N/A</v>
      </c>
      <c r="G406" s="6"/>
      <c r="AA406" s="15" t="str">
        <f t="shared" si="13"/>
        <v/>
      </c>
      <c r="AB406" s="15" t="str">
        <f>IF(LEN($AA406)=0,"N",IF(LEN($AA406)&gt;1,"Error -- Availability entered in an incorrect format",IF($AA406='Control Panel'!$F$36,$AA406,IF($AA406='Control Panel'!$F$37,$AA406,IF($AA406='Control Panel'!$F$38,$AA406,IF($AA406='Control Panel'!$F$39,$AA406,IF($AA406='Control Panel'!$F$40,$AA406,IF($AA406='Control Panel'!$F$41,$AA406,"Error -- Availability entered in an incorrect format"))))))))</f>
        <v>N</v>
      </c>
    </row>
    <row r="407" spans="1:28" s="15" customFormat="1" x14ac:dyDescent="0.35">
      <c r="A407" s="7">
        <v>395</v>
      </c>
      <c r="B407" s="6"/>
      <c r="C407" s="12"/>
      <c r="D407" s="8"/>
      <c r="E407" s="12"/>
      <c r="F407" s="216" t="str">
        <f t="shared" si="12"/>
        <v>N/A</v>
      </c>
      <c r="G407" s="6"/>
      <c r="AA407" s="15" t="str">
        <f t="shared" si="13"/>
        <v/>
      </c>
      <c r="AB407" s="15" t="str">
        <f>IF(LEN($AA407)=0,"N",IF(LEN($AA407)&gt;1,"Error -- Availability entered in an incorrect format",IF($AA407='Control Panel'!$F$36,$AA407,IF($AA407='Control Panel'!$F$37,$AA407,IF($AA407='Control Panel'!$F$38,$AA407,IF($AA407='Control Panel'!$F$39,$AA407,IF($AA407='Control Panel'!$F$40,$AA407,IF($AA407='Control Panel'!$F$41,$AA407,"Error -- Availability entered in an incorrect format"))))))))</f>
        <v>N</v>
      </c>
    </row>
    <row r="408" spans="1:28" s="15" customFormat="1" x14ac:dyDescent="0.35">
      <c r="A408" s="7">
        <v>396</v>
      </c>
      <c r="B408" s="6"/>
      <c r="C408" s="12"/>
      <c r="D408" s="8"/>
      <c r="E408" s="12"/>
      <c r="F408" s="216" t="str">
        <f t="shared" si="12"/>
        <v>N/A</v>
      </c>
      <c r="G408" s="6"/>
      <c r="AA408" s="15" t="str">
        <f t="shared" si="13"/>
        <v/>
      </c>
      <c r="AB408" s="15" t="str">
        <f>IF(LEN($AA408)=0,"N",IF(LEN($AA408)&gt;1,"Error -- Availability entered in an incorrect format",IF($AA408='Control Panel'!$F$36,$AA408,IF($AA408='Control Panel'!$F$37,$AA408,IF($AA408='Control Panel'!$F$38,$AA408,IF($AA408='Control Panel'!$F$39,$AA408,IF($AA408='Control Panel'!$F$40,$AA408,IF($AA408='Control Panel'!$F$41,$AA408,"Error -- Availability entered in an incorrect format"))))))))</f>
        <v>N</v>
      </c>
    </row>
    <row r="409" spans="1:28" s="15" customFormat="1" x14ac:dyDescent="0.35">
      <c r="A409" s="7">
        <v>397</v>
      </c>
      <c r="B409" s="6"/>
      <c r="C409" s="12"/>
      <c r="D409" s="8"/>
      <c r="E409" s="12"/>
      <c r="F409" s="216" t="str">
        <f t="shared" si="12"/>
        <v>N/A</v>
      </c>
      <c r="G409" s="6"/>
      <c r="AA409" s="15" t="str">
        <f t="shared" si="13"/>
        <v/>
      </c>
      <c r="AB409" s="15" t="str">
        <f>IF(LEN($AA409)=0,"N",IF(LEN($AA409)&gt;1,"Error -- Availability entered in an incorrect format",IF($AA409='Control Panel'!$F$36,$AA409,IF($AA409='Control Panel'!$F$37,$AA409,IF($AA409='Control Panel'!$F$38,$AA409,IF($AA409='Control Panel'!$F$39,$AA409,IF($AA409='Control Panel'!$F$40,$AA409,IF($AA409='Control Panel'!$F$41,$AA409,"Error -- Availability entered in an incorrect format"))))))))</f>
        <v>N</v>
      </c>
    </row>
    <row r="410" spans="1:28" s="15" customFormat="1" x14ac:dyDescent="0.35">
      <c r="A410" s="7">
        <v>398</v>
      </c>
      <c r="B410" s="6"/>
      <c r="C410" s="12"/>
      <c r="D410" s="8"/>
      <c r="E410" s="12"/>
      <c r="F410" s="216" t="str">
        <f t="shared" si="12"/>
        <v>N/A</v>
      </c>
      <c r="G410" s="6"/>
      <c r="AA410" s="15" t="str">
        <f t="shared" si="13"/>
        <v/>
      </c>
      <c r="AB410" s="15" t="str">
        <f>IF(LEN($AA410)=0,"N",IF(LEN($AA410)&gt;1,"Error -- Availability entered in an incorrect format",IF($AA410='Control Panel'!$F$36,$AA410,IF($AA410='Control Panel'!$F$37,$AA410,IF($AA410='Control Panel'!$F$38,$AA410,IF($AA410='Control Panel'!$F$39,$AA410,IF($AA410='Control Panel'!$F$40,$AA410,IF($AA410='Control Panel'!$F$41,$AA410,"Error -- Availability entered in an incorrect format"))))))))</f>
        <v>N</v>
      </c>
    </row>
    <row r="411" spans="1:28" s="15" customFormat="1" x14ac:dyDescent="0.35">
      <c r="A411" s="7">
        <v>399</v>
      </c>
      <c r="B411" s="6"/>
      <c r="C411" s="12"/>
      <c r="D411" s="8"/>
      <c r="E411" s="12"/>
      <c r="F411" s="216" t="str">
        <f t="shared" si="12"/>
        <v>N/A</v>
      </c>
      <c r="G411" s="6"/>
      <c r="AA411" s="15" t="str">
        <f t="shared" si="13"/>
        <v/>
      </c>
      <c r="AB411" s="15" t="str">
        <f>IF(LEN($AA411)=0,"N",IF(LEN($AA411)&gt;1,"Error -- Availability entered in an incorrect format",IF($AA411='Control Panel'!$F$36,$AA411,IF($AA411='Control Panel'!$F$37,$AA411,IF($AA411='Control Panel'!$F$38,$AA411,IF($AA411='Control Panel'!$F$39,$AA411,IF($AA411='Control Panel'!$F$40,$AA411,IF($AA411='Control Panel'!$F$41,$AA411,"Error -- Availability entered in an incorrect format"))))))))</f>
        <v>N</v>
      </c>
    </row>
    <row r="412" spans="1:28" s="15" customFormat="1" x14ac:dyDescent="0.35">
      <c r="A412" s="7">
        <v>400</v>
      </c>
      <c r="B412" s="6"/>
      <c r="C412" s="12"/>
      <c r="D412" s="8"/>
      <c r="E412" s="12"/>
      <c r="F412" s="216" t="str">
        <f t="shared" si="12"/>
        <v>N/A</v>
      </c>
      <c r="G412" s="6"/>
      <c r="AA412" s="15" t="str">
        <f t="shared" si="13"/>
        <v/>
      </c>
      <c r="AB412" s="15" t="str">
        <f>IF(LEN($AA412)=0,"N",IF(LEN($AA412)&gt;1,"Error -- Availability entered in an incorrect format",IF($AA412='Control Panel'!$F$36,$AA412,IF($AA412='Control Panel'!$F$37,$AA412,IF($AA412='Control Panel'!$F$38,$AA412,IF($AA412='Control Panel'!$F$39,$AA412,IF($AA412='Control Panel'!$F$40,$AA412,IF($AA412='Control Panel'!$F$41,$AA412,"Error -- Availability entered in an incorrect format"))))))))</f>
        <v>N</v>
      </c>
    </row>
    <row r="413" spans="1:28" s="15" customFormat="1" x14ac:dyDescent="0.35">
      <c r="A413" s="7">
        <v>401</v>
      </c>
      <c r="B413" s="6"/>
      <c r="C413" s="12"/>
      <c r="D413" s="8"/>
      <c r="E413" s="12"/>
      <c r="F413" s="216" t="str">
        <f t="shared" si="12"/>
        <v>N/A</v>
      </c>
      <c r="G413" s="6"/>
      <c r="AA413" s="15" t="str">
        <f t="shared" si="13"/>
        <v/>
      </c>
      <c r="AB413" s="15" t="str">
        <f>IF(LEN($AA413)=0,"N",IF(LEN($AA413)&gt;1,"Error -- Availability entered in an incorrect format",IF($AA413='Control Panel'!$F$36,$AA413,IF($AA413='Control Panel'!$F$37,$AA413,IF($AA413='Control Panel'!$F$38,$AA413,IF($AA413='Control Panel'!$F$39,$AA413,IF($AA413='Control Panel'!$F$40,$AA413,IF($AA413='Control Panel'!$F$41,$AA413,"Error -- Availability entered in an incorrect format"))))))))</f>
        <v>N</v>
      </c>
    </row>
    <row r="414" spans="1:28" s="15" customFormat="1" x14ac:dyDescent="0.35">
      <c r="A414" s="7">
        <v>402</v>
      </c>
      <c r="B414" s="6"/>
      <c r="C414" s="12"/>
      <c r="D414" s="8"/>
      <c r="E414" s="12"/>
      <c r="F414" s="216" t="str">
        <f t="shared" si="12"/>
        <v>N/A</v>
      </c>
      <c r="G414" s="6"/>
      <c r="AA414" s="15" t="str">
        <f t="shared" si="13"/>
        <v/>
      </c>
      <c r="AB414" s="15" t="str">
        <f>IF(LEN($AA414)=0,"N",IF(LEN($AA414)&gt;1,"Error -- Availability entered in an incorrect format",IF($AA414='Control Panel'!$F$36,$AA414,IF($AA414='Control Panel'!$F$37,$AA414,IF($AA414='Control Panel'!$F$38,$AA414,IF($AA414='Control Panel'!$F$39,$AA414,IF($AA414='Control Panel'!$F$40,$AA414,IF($AA414='Control Panel'!$F$41,$AA414,"Error -- Availability entered in an incorrect format"))))))))</f>
        <v>N</v>
      </c>
    </row>
    <row r="415" spans="1:28" s="15" customFormat="1" x14ac:dyDescent="0.35">
      <c r="A415" s="7">
        <v>403</v>
      </c>
      <c r="B415" s="6"/>
      <c r="C415" s="12"/>
      <c r="D415" s="8"/>
      <c r="E415" s="12"/>
      <c r="F415" s="216" t="str">
        <f t="shared" si="12"/>
        <v>N/A</v>
      </c>
      <c r="G415" s="6"/>
      <c r="AA415" s="15" t="str">
        <f t="shared" si="13"/>
        <v/>
      </c>
      <c r="AB415" s="15" t="str">
        <f>IF(LEN($AA415)=0,"N",IF(LEN($AA415)&gt;1,"Error -- Availability entered in an incorrect format",IF($AA415='Control Panel'!$F$36,$AA415,IF($AA415='Control Panel'!$F$37,$AA415,IF($AA415='Control Panel'!$F$38,$AA415,IF($AA415='Control Panel'!$F$39,$AA415,IF($AA415='Control Panel'!$F$40,$AA415,IF($AA415='Control Panel'!$F$41,$AA415,"Error -- Availability entered in an incorrect format"))))))))</f>
        <v>N</v>
      </c>
    </row>
    <row r="416" spans="1:28" s="15" customFormat="1" x14ac:dyDescent="0.35">
      <c r="A416" s="7">
        <v>404</v>
      </c>
      <c r="B416" s="6"/>
      <c r="C416" s="12"/>
      <c r="D416" s="8"/>
      <c r="E416" s="12"/>
      <c r="F416" s="216" t="str">
        <f t="shared" si="12"/>
        <v>N/A</v>
      </c>
      <c r="G416" s="6"/>
      <c r="AA416" s="15" t="str">
        <f t="shared" si="13"/>
        <v/>
      </c>
      <c r="AB416" s="15" t="str">
        <f>IF(LEN($AA416)=0,"N",IF(LEN($AA416)&gt;1,"Error -- Availability entered in an incorrect format",IF($AA416='Control Panel'!$F$36,$AA416,IF($AA416='Control Panel'!$F$37,$AA416,IF($AA416='Control Panel'!$F$38,$AA416,IF($AA416='Control Panel'!$F$39,$AA416,IF($AA416='Control Panel'!$F$40,$AA416,IF($AA416='Control Panel'!$F$41,$AA416,"Error -- Availability entered in an incorrect format"))))))))</f>
        <v>N</v>
      </c>
    </row>
    <row r="417" spans="1:28" s="15" customFormat="1" x14ac:dyDescent="0.35">
      <c r="A417" s="7">
        <v>405</v>
      </c>
      <c r="B417" s="6"/>
      <c r="C417" s="12"/>
      <c r="D417" s="8"/>
      <c r="E417" s="12"/>
      <c r="F417" s="216" t="str">
        <f t="shared" si="12"/>
        <v>N/A</v>
      </c>
      <c r="G417" s="6"/>
      <c r="AA417" s="15" t="str">
        <f t="shared" si="13"/>
        <v/>
      </c>
      <c r="AB417" s="15" t="str">
        <f>IF(LEN($AA417)=0,"N",IF(LEN($AA417)&gt;1,"Error -- Availability entered in an incorrect format",IF($AA417='Control Panel'!$F$36,$AA417,IF($AA417='Control Panel'!$F$37,$AA417,IF($AA417='Control Panel'!$F$38,$AA417,IF($AA417='Control Panel'!$F$39,$AA417,IF($AA417='Control Panel'!$F$40,$AA417,IF($AA417='Control Panel'!$F$41,$AA417,"Error -- Availability entered in an incorrect format"))))))))</f>
        <v>N</v>
      </c>
    </row>
    <row r="418" spans="1:28" s="15" customFormat="1" x14ac:dyDescent="0.35">
      <c r="A418" s="7">
        <v>406</v>
      </c>
      <c r="B418" s="6"/>
      <c r="C418" s="12"/>
      <c r="D418" s="8"/>
      <c r="E418" s="12"/>
      <c r="F418" s="216" t="str">
        <f t="shared" si="12"/>
        <v>N/A</v>
      </c>
      <c r="G418" s="6"/>
      <c r="AA418" s="15" t="str">
        <f t="shared" si="13"/>
        <v/>
      </c>
      <c r="AB418" s="15" t="str">
        <f>IF(LEN($AA418)=0,"N",IF(LEN($AA418)&gt;1,"Error -- Availability entered in an incorrect format",IF($AA418='Control Panel'!$F$36,$AA418,IF($AA418='Control Panel'!$F$37,$AA418,IF($AA418='Control Panel'!$F$38,$AA418,IF($AA418='Control Panel'!$F$39,$AA418,IF($AA418='Control Panel'!$F$40,$AA418,IF($AA418='Control Panel'!$F$41,$AA418,"Error -- Availability entered in an incorrect format"))))))))</f>
        <v>N</v>
      </c>
    </row>
    <row r="419" spans="1:28" s="15" customFormat="1" x14ac:dyDescent="0.35">
      <c r="A419" s="7">
        <v>407</v>
      </c>
      <c r="B419" s="6"/>
      <c r="C419" s="12"/>
      <c r="D419" s="8"/>
      <c r="E419" s="12"/>
      <c r="F419" s="216" t="str">
        <f t="shared" si="12"/>
        <v>N/A</v>
      </c>
      <c r="G419" s="6"/>
      <c r="AA419" s="15" t="str">
        <f t="shared" si="13"/>
        <v/>
      </c>
      <c r="AB419" s="15" t="str">
        <f>IF(LEN($AA419)=0,"N",IF(LEN($AA419)&gt;1,"Error -- Availability entered in an incorrect format",IF($AA419='Control Panel'!$F$36,$AA419,IF($AA419='Control Panel'!$F$37,$AA419,IF($AA419='Control Panel'!$F$38,$AA419,IF($AA419='Control Panel'!$F$39,$AA419,IF($AA419='Control Panel'!$F$40,$AA419,IF($AA419='Control Panel'!$F$41,$AA419,"Error -- Availability entered in an incorrect format"))))))))</f>
        <v>N</v>
      </c>
    </row>
    <row r="420" spans="1:28" s="15" customFormat="1" x14ac:dyDescent="0.35">
      <c r="A420" s="7">
        <v>408</v>
      </c>
      <c r="B420" s="6"/>
      <c r="C420" s="12"/>
      <c r="D420" s="8"/>
      <c r="E420" s="12"/>
      <c r="F420" s="216" t="str">
        <f t="shared" si="12"/>
        <v>N/A</v>
      </c>
      <c r="G420" s="6"/>
      <c r="AA420" s="15" t="str">
        <f t="shared" si="13"/>
        <v/>
      </c>
      <c r="AB420" s="15" t="str">
        <f>IF(LEN($AA420)=0,"N",IF(LEN($AA420)&gt;1,"Error -- Availability entered in an incorrect format",IF($AA420='Control Panel'!$F$36,$AA420,IF($AA420='Control Panel'!$F$37,$AA420,IF($AA420='Control Panel'!$F$38,$AA420,IF($AA420='Control Panel'!$F$39,$AA420,IF($AA420='Control Panel'!$F$40,$AA420,IF($AA420='Control Panel'!$F$41,$AA420,"Error -- Availability entered in an incorrect format"))))))))</f>
        <v>N</v>
      </c>
    </row>
    <row r="421" spans="1:28" s="15" customFormat="1" x14ac:dyDescent="0.35">
      <c r="A421" s="7">
        <v>409</v>
      </c>
      <c r="B421" s="6"/>
      <c r="C421" s="12"/>
      <c r="D421" s="8"/>
      <c r="E421" s="12"/>
      <c r="F421" s="216" t="str">
        <f t="shared" si="12"/>
        <v>N/A</v>
      </c>
      <c r="G421" s="6"/>
      <c r="AA421" s="15" t="str">
        <f t="shared" si="13"/>
        <v/>
      </c>
      <c r="AB421" s="15" t="str">
        <f>IF(LEN($AA421)=0,"N",IF(LEN($AA421)&gt;1,"Error -- Availability entered in an incorrect format",IF($AA421='Control Panel'!$F$36,$AA421,IF($AA421='Control Panel'!$F$37,$AA421,IF($AA421='Control Panel'!$F$38,$AA421,IF($AA421='Control Panel'!$F$39,$AA421,IF($AA421='Control Panel'!$F$40,$AA421,IF($AA421='Control Panel'!$F$41,$AA421,"Error -- Availability entered in an incorrect format"))))))))</f>
        <v>N</v>
      </c>
    </row>
    <row r="422" spans="1:28" s="15" customFormat="1" x14ac:dyDescent="0.35">
      <c r="A422" s="7">
        <v>410</v>
      </c>
      <c r="B422" s="6"/>
      <c r="C422" s="12"/>
      <c r="D422" s="8"/>
      <c r="E422" s="12"/>
      <c r="F422" s="216" t="str">
        <f t="shared" si="12"/>
        <v>N/A</v>
      </c>
      <c r="G422" s="6"/>
      <c r="AA422" s="15" t="str">
        <f t="shared" si="13"/>
        <v/>
      </c>
      <c r="AB422" s="15" t="str">
        <f>IF(LEN($AA422)=0,"N",IF(LEN($AA422)&gt;1,"Error -- Availability entered in an incorrect format",IF($AA422='Control Panel'!$F$36,$AA422,IF($AA422='Control Panel'!$F$37,$AA422,IF($AA422='Control Panel'!$F$38,$AA422,IF($AA422='Control Panel'!$F$39,$AA422,IF($AA422='Control Panel'!$F$40,$AA422,IF($AA422='Control Panel'!$F$41,$AA422,"Error -- Availability entered in an incorrect format"))))))))</f>
        <v>N</v>
      </c>
    </row>
    <row r="423" spans="1:28" s="15" customFormat="1" x14ac:dyDescent="0.35">
      <c r="A423" s="7">
        <v>411</v>
      </c>
      <c r="B423" s="6"/>
      <c r="C423" s="12"/>
      <c r="D423" s="8"/>
      <c r="E423" s="12"/>
      <c r="F423" s="216" t="str">
        <f t="shared" si="12"/>
        <v>N/A</v>
      </c>
      <c r="G423" s="6"/>
      <c r="AA423" s="15" t="str">
        <f t="shared" si="13"/>
        <v/>
      </c>
      <c r="AB423" s="15" t="str">
        <f>IF(LEN($AA423)=0,"N",IF(LEN($AA423)&gt;1,"Error -- Availability entered in an incorrect format",IF($AA423='Control Panel'!$F$36,$AA423,IF($AA423='Control Panel'!$F$37,$AA423,IF($AA423='Control Panel'!$F$38,$AA423,IF($AA423='Control Panel'!$F$39,$AA423,IF($AA423='Control Panel'!$F$40,$AA423,IF($AA423='Control Panel'!$F$41,$AA423,"Error -- Availability entered in an incorrect format"))))))))</f>
        <v>N</v>
      </c>
    </row>
    <row r="424" spans="1:28" s="15" customFormat="1" x14ac:dyDescent="0.35">
      <c r="A424" s="7">
        <v>412</v>
      </c>
      <c r="B424" s="6"/>
      <c r="C424" s="12"/>
      <c r="D424" s="8"/>
      <c r="E424" s="12"/>
      <c r="F424" s="216" t="str">
        <f t="shared" si="12"/>
        <v>N/A</v>
      </c>
      <c r="G424" s="6"/>
      <c r="AA424" s="15" t="str">
        <f t="shared" si="13"/>
        <v/>
      </c>
      <c r="AB424" s="15" t="str">
        <f>IF(LEN($AA424)=0,"N",IF(LEN($AA424)&gt;1,"Error -- Availability entered in an incorrect format",IF($AA424='Control Panel'!$F$36,$AA424,IF($AA424='Control Panel'!$F$37,$AA424,IF($AA424='Control Panel'!$F$38,$AA424,IF($AA424='Control Panel'!$F$39,$AA424,IF($AA424='Control Panel'!$F$40,$AA424,IF($AA424='Control Panel'!$F$41,$AA424,"Error -- Availability entered in an incorrect format"))))))))</f>
        <v>N</v>
      </c>
    </row>
    <row r="425" spans="1:28" s="15" customFormat="1" x14ac:dyDescent="0.35">
      <c r="A425" s="7">
        <v>413</v>
      </c>
      <c r="B425" s="6"/>
      <c r="C425" s="12"/>
      <c r="D425" s="8"/>
      <c r="E425" s="12"/>
      <c r="F425" s="216" t="str">
        <f t="shared" si="12"/>
        <v>N/A</v>
      </c>
      <c r="G425" s="6"/>
      <c r="AA425" s="15" t="str">
        <f t="shared" si="13"/>
        <v/>
      </c>
      <c r="AB425" s="15" t="str">
        <f>IF(LEN($AA425)=0,"N",IF(LEN($AA425)&gt;1,"Error -- Availability entered in an incorrect format",IF($AA425='Control Panel'!$F$36,$AA425,IF($AA425='Control Panel'!$F$37,$AA425,IF($AA425='Control Panel'!$F$38,$AA425,IF($AA425='Control Panel'!$F$39,$AA425,IF($AA425='Control Panel'!$F$40,$AA425,IF($AA425='Control Panel'!$F$41,$AA425,"Error -- Availability entered in an incorrect format"))))))))</f>
        <v>N</v>
      </c>
    </row>
    <row r="426" spans="1:28" s="15" customFormat="1" x14ac:dyDescent="0.35">
      <c r="A426" s="7">
        <v>414</v>
      </c>
      <c r="B426" s="6"/>
      <c r="C426" s="12"/>
      <c r="D426" s="8"/>
      <c r="E426" s="12"/>
      <c r="F426" s="216" t="str">
        <f t="shared" si="12"/>
        <v>N/A</v>
      </c>
      <c r="G426" s="6"/>
      <c r="AA426" s="15" t="str">
        <f t="shared" si="13"/>
        <v/>
      </c>
      <c r="AB426" s="15" t="str">
        <f>IF(LEN($AA426)=0,"N",IF(LEN($AA426)&gt;1,"Error -- Availability entered in an incorrect format",IF($AA426='Control Panel'!$F$36,$AA426,IF($AA426='Control Panel'!$F$37,$AA426,IF($AA426='Control Panel'!$F$38,$AA426,IF($AA426='Control Panel'!$F$39,$AA426,IF($AA426='Control Panel'!$F$40,$AA426,IF($AA426='Control Panel'!$F$41,$AA426,"Error -- Availability entered in an incorrect format"))))))))</f>
        <v>N</v>
      </c>
    </row>
    <row r="427" spans="1:28" s="15" customFormat="1" x14ac:dyDescent="0.35">
      <c r="A427" s="7">
        <v>415</v>
      </c>
      <c r="B427" s="6"/>
      <c r="C427" s="12"/>
      <c r="D427" s="8"/>
      <c r="E427" s="12"/>
      <c r="F427" s="216" t="str">
        <f t="shared" si="12"/>
        <v>N/A</v>
      </c>
      <c r="G427" s="6"/>
      <c r="AA427" s="15" t="str">
        <f t="shared" si="13"/>
        <v/>
      </c>
      <c r="AB427" s="15" t="str">
        <f>IF(LEN($AA427)=0,"N",IF(LEN($AA427)&gt;1,"Error -- Availability entered in an incorrect format",IF($AA427='Control Panel'!$F$36,$AA427,IF($AA427='Control Panel'!$F$37,$AA427,IF($AA427='Control Panel'!$F$38,$AA427,IF($AA427='Control Panel'!$F$39,$AA427,IF($AA427='Control Panel'!$F$40,$AA427,IF($AA427='Control Panel'!$F$41,$AA427,"Error -- Availability entered in an incorrect format"))))))))</f>
        <v>N</v>
      </c>
    </row>
    <row r="428" spans="1:28" s="15" customFormat="1" x14ac:dyDescent="0.35">
      <c r="A428" s="7">
        <v>416</v>
      </c>
      <c r="B428" s="6"/>
      <c r="C428" s="12"/>
      <c r="D428" s="8"/>
      <c r="E428" s="12"/>
      <c r="F428" s="216" t="str">
        <f t="shared" si="12"/>
        <v>N/A</v>
      </c>
      <c r="G428" s="6"/>
      <c r="AA428" s="15" t="str">
        <f t="shared" si="13"/>
        <v/>
      </c>
      <c r="AB428" s="15" t="str">
        <f>IF(LEN($AA428)=0,"N",IF(LEN($AA428)&gt;1,"Error -- Availability entered in an incorrect format",IF($AA428='Control Panel'!$F$36,$AA428,IF($AA428='Control Panel'!$F$37,$AA428,IF($AA428='Control Panel'!$F$38,$AA428,IF($AA428='Control Panel'!$F$39,$AA428,IF($AA428='Control Panel'!$F$40,$AA428,IF($AA428='Control Panel'!$F$41,$AA428,"Error -- Availability entered in an incorrect format"))))))))</f>
        <v>N</v>
      </c>
    </row>
    <row r="429" spans="1:28" s="15" customFormat="1" x14ac:dyDescent="0.35">
      <c r="A429" s="7">
        <v>417</v>
      </c>
      <c r="B429" s="6"/>
      <c r="C429" s="12"/>
      <c r="D429" s="8"/>
      <c r="E429" s="12"/>
      <c r="F429" s="216" t="str">
        <f t="shared" si="12"/>
        <v>N/A</v>
      </c>
      <c r="G429" s="6"/>
      <c r="AA429" s="15" t="str">
        <f t="shared" si="13"/>
        <v/>
      </c>
      <c r="AB429" s="15" t="str">
        <f>IF(LEN($AA429)=0,"N",IF(LEN($AA429)&gt;1,"Error -- Availability entered in an incorrect format",IF($AA429='Control Panel'!$F$36,$AA429,IF($AA429='Control Panel'!$F$37,$AA429,IF($AA429='Control Panel'!$F$38,$AA429,IF($AA429='Control Panel'!$F$39,$AA429,IF($AA429='Control Panel'!$F$40,$AA429,IF($AA429='Control Panel'!$F$41,$AA429,"Error -- Availability entered in an incorrect format"))))))))</f>
        <v>N</v>
      </c>
    </row>
    <row r="430" spans="1:28" s="15" customFormat="1" x14ac:dyDescent="0.35">
      <c r="A430" s="7">
        <v>418</v>
      </c>
      <c r="B430" s="6"/>
      <c r="C430" s="12"/>
      <c r="D430" s="8"/>
      <c r="E430" s="12"/>
      <c r="F430" s="216" t="str">
        <f t="shared" si="12"/>
        <v>N/A</v>
      </c>
      <c r="G430" s="6"/>
      <c r="AA430" s="15" t="str">
        <f t="shared" si="13"/>
        <v/>
      </c>
      <c r="AB430" s="15" t="str">
        <f>IF(LEN($AA430)=0,"N",IF(LEN($AA430)&gt;1,"Error -- Availability entered in an incorrect format",IF($AA430='Control Panel'!$F$36,$AA430,IF($AA430='Control Panel'!$F$37,$AA430,IF($AA430='Control Panel'!$F$38,$AA430,IF($AA430='Control Panel'!$F$39,$AA430,IF($AA430='Control Panel'!$F$40,$AA430,IF($AA430='Control Panel'!$F$41,$AA430,"Error -- Availability entered in an incorrect format"))))))))</f>
        <v>N</v>
      </c>
    </row>
    <row r="431" spans="1:28" s="15" customFormat="1" x14ac:dyDescent="0.35">
      <c r="A431" s="7">
        <v>419</v>
      </c>
      <c r="B431" s="6"/>
      <c r="C431" s="12"/>
      <c r="D431" s="8"/>
      <c r="E431" s="12"/>
      <c r="F431" s="216" t="str">
        <f t="shared" si="12"/>
        <v>N/A</v>
      </c>
      <c r="G431" s="6"/>
      <c r="AA431" s="15" t="str">
        <f t="shared" si="13"/>
        <v/>
      </c>
      <c r="AB431" s="15" t="str">
        <f>IF(LEN($AA431)=0,"N",IF(LEN($AA431)&gt;1,"Error -- Availability entered in an incorrect format",IF($AA431='Control Panel'!$F$36,$AA431,IF($AA431='Control Panel'!$F$37,$AA431,IF($AA431='Control Panel'!$F$38,$AA431,IF($AA431='Control Panel'!$F$39,$AA431,IF($AA431='Control Panel'!$F$40,$AA431,IF($AA431='Control Panel'!$F$41,$AA431,"Error -- Availability entered in an incorrect format"))))))))</f>
        <v>N</v>
      </c>
    </row>
    <row r="432" spans="1:28" s="15" customFormat="1" x14ac:dyDescent="0.35">
      <c r="A432" s="7">
        <v>420</v>
      </c>
      <c r="B432" s="6"/>
      <c r="C432" s="12"/>
      <c r="D432" s="8"/>
      <c r="E432" s="12"/>
      <c r="F432" s="216" t="str">
        <f t="shared" si="12"/>
        <v>N/A</v>
      </c>
      <c r="G432" s="6"/>
      <c r="AA432" s="15" t="str">
        <f t="shared" si="13"/>
        <v/>
      </c>
      <c r="AB432" s="15" t="str">
        <f>IF(LEN($AA432)=0,"N",IF(LEN($AA432)&gt;1,"Error -- Availability entered in an incorrect format",IF($AA432='Control Panel'!$F$36,$AA432,IF($AA432='Control Panel'!$F$37,$AA432,IF($AA432='Control Panel'!$F$38,$AA432,IF($AA432='Control Panel'!$F$39,$AA432,IF($AA432='Control Panel'!$F$40,$AA432,IF($AA432='Control Panel'!$F$41,$AA432,"Error -- Availability entered in an incorrect format"))))))))</f>
        <v>N</v>
      </c>
    </row>
    <row r="433" spans="1:28" s="15" customFormat="1" x14ac:dyDescent="0.35">
      <c r="A433" s="7">
        <v>421</v>
      </c>
      <c r="B433" s="6"/>
      <c r="C433" s="12"/>
      <c r="D433" s="8"/>
      <c r="E433" s="12"/>
      <c r="F433" s="216" t="str">
        <f t="shared" si="12"/>
        <v>N/A</v>
      </c>
      <c r="G433" s="6"/>
      <c r="AA433" s="15" t="str">
        <f t="shared" si="13"/>
        <v/>
      </c>
      <c r="AB433" s="15" t="str">
        <f>IF(LEN($AA433)=0,"N",IF(LEN($AA433)&gt;1,"Error -- Availability entered in an incorrect format",IF($AA433='Control Panel'!$F$36,$AA433,IF($AA433='Control Panel'!$F$37,$AA433,IF($AA433='Control Panel'!$F$38,$AA433,IF($AA433='Control Panel'!$F$39,$AA433,IF($AA433='Control Panel'!$F$40,$AA433,IF($AA433='Control Panel'!$F$41,$AA433,"Error -- Availability entered in an incorrect format"))))))))</f>
        <v>N</v>
      </c>
    </row>
    <row r="434" spans="1:28" s="15" customFormat="1" x14ac:dyDescent="0.35">
      <c r="A434" s="7">
        <v>422</v>
      </c>
      <c r="B434" s="6"/>
      <c r="C434" s="12"/>
      <c r="D434" s="8"/>
      <c r="E434" s="12"/>
      <c r="F434" s="216" t="str">
        <f t="shared" si="12"/>
        <v>N/A</v>
      </c>
      <c r="G434" s="6"/>
      <c r="AA434" s="15" t="str">
        <f t="shared" si="13"/>
        <v/>
      </c>
      <c r="AB434" s="15" t="str">
        <f>IF(LEN($AA434)=0,"N",IF(LEN($AA434)&gt;1,"Error -- Availability entered in an incorrect format",IF($AA434='Control Panel'!$F$36,$AA434,IF($AA434='Control Panel'!$F$37,$AA434,IF($AA434='Control Panel'!$F$38,$AA434,IF($AA434='Control Panel'!$F$39,$AA434,IF($AA434='Control Panel'!$F$40,$AA434,IF($AA434='Control Panel'!$F$41,$AA434,"Error -- Availability entered in an incorrect format"))))))))</f>
        <v>N</v>
      </c>
    </row>
    <row r="435" spans="1:28" s="15" customFormat="1" x14ac:dyDescent="0.35">
      <c r="A435" s="7">
        <v>423</v>
      </c>
      <c r="B435" s="6"/>
      <c r="C435" s="12"/>
      <c r="D435" s="8"/>
      <c r="E435" s="12"/>
      <c r="F435" s="216" t="str">
        <f t="shared" si="12"/>
        <v>N/A</v>
      </c>
      <c r="G435" s="6"/>
      <c r="AA435" s="15" t="str">
        <f t="shared" si="13"/>
        <v/>
      </c>
      <c r="AB435" s="15" t="str">
        <f>IF(LEN($AA435)=0,"N",IF(LEN($AA435)&gt;1,"Error -- Availability entered in an incorrect format",IF($AA435='Control Panel'!$F$36,$AA435,IF($AA435='Control Panel'!$F$37,$AA435,IF($AA435='Control Panel'!$F$38,$AA435,IF($AA435='Control Panel'!$F$39,$AA435,IF($AA435='Control Panel'!$F$40,$AA435,IF($AA435='Control Panel'!$F$41,$AA435,"Error -- Availability entered in an incorrect format"))))))))</f>
        <v>N</v>
      </c>
    </row>
    <row r="436" spans="1:28" s="15" customFormat="1" x14ac:dyDescent="0.35">
      <c r="A436" s="7">
        <v>424</v>
      </c>
      <c r="B436" s="6"/>
      <c r="C436" s="12"/>
      <c r="D436" s="8"/>
      <c r="E436" s="12"/>
      <c r="F436" s="216" t="str">
        <f t="shared" si="12"/>
        <v>N/A</v>
      </c>
      <c r="G436" s="6"/>
      <c r="AA436" s="15" t="str">
        <f t="shared" si="13"/>
        <v/>
      </c>
      <c r="AB436" s="15" t="str">
        <f>IF(LEN($AA436)=0,"N",IF(LEN($AA436)&gt;1,"Error -- Availability entered in an incorrect format",IF($AA436='Control Panel'!$F$36,$AA436,IF($AA436='Control Panel'!$F$37,$AA436,IF($AA436='Control Panel'!$F$38,$AA436,IF($AA436='Control Panel'!$F$39,$AA436,IF($AA436='Control Panel'!$F$40,$AA436,IF($AA436='Control Panel'!$F$41,$AA436,"Error -- Availability entered in an incorrect format"))))))))</f>
        <v>N</v>
      </c>
    </row>
    <row r="437" spans="1:28" s="15" customFormat="1" x14ac:dyDescent="0.35">
      <c r="A437" s="7">
        <v>425</v>
      </c>
      <c r="B437" s="6"/>
      <c r="C437" s="12"/>
      <c r="D437" s="8"/>
      <c r="E437" s="12"/>
      <c r="F437" s="216" t="str">
        <f t="shared" si="12"/>
        <v>N/A</v>
      </c>
      <c r="G437" s="6"/>
      <c r="AA437" s="15" t="str">
        <f t="shared" si="13"/>
        <v/>
      </c>
      <c r="AB437" s="15" t="str">
        <f>IF(LEN($AA437)=0,"N",IF(LEN($AA437)&gt;1,"Error -- Availability entered in an incorrect format",IF($AA437='Control Panel'!$F$36,$AA437,IF($AA437='Control Panel'!$F$37,$AA437,IF($AA437='Control Panel'!$F$38,$AA437,IF($AA437='Control Panel'!$F$39,$AA437,IF($AA437='Control Panel'!$F$40,$AA437,IF($AA437='Control Panel'!$F$41,$AA437,"Error -- Availability entered in an incorrect format"))))))))</f>
        <v>N</v>
      </c>
    </row>
    <row r="438" spans="1:28" s="15" customFormat="1" x14ac:dyDescent="0.35">
      <c r="A438" s="7">
        <v>426</v>
      </c>
      <c r="B438" s="6"/>
      <c r="C438" s="12"/>
      <c r="D438" s="8"/>
      <c r="E438" s="12"/>
      <c r="F438" s="216" t="str">
        <f t="shared" si="12"/>
        <v>N/A</v>
      </c>
      <c r="G438" s="6"/>
      <c r="AA438" s="15" t="str">
        <f t="shared" si="13"/>
        <v/>
      </c>
      <c r="AB438" s="15" t="str">
        <f>IF(LEN($AA438)=0,"N",IF(LEN($AA438)&gt;1,"Error -- Availability entered in an incorrect format",IF($AA438='Control Panel'!$F$36,$AA438,IF($AA438='Control Panel'!$F$37,$AA438,IF($AA438='Control Panel'!$F$38,$AA438,IF($AA438='Control Panel'!$F$39,$AA438,IF($AA438='Control Panel'!$F$40,$AA438,IF($AA438='Control Panel'!$F$41,$AA438,"Error -- Availability entered in an incorrect format"))))))))</f>
        <v>N</v>
      </c>
    </row>
    <row r="439" spans="1:28" s="15" customFormat="1" x14ac:dyDescent="0.35">
      <c r="A439" s="7">
        <v>427</v>
      </c>
      <c r="B439" s="6"/>
      <c r="C439" s="12"/>
      <c r="D439" s="8"/>
      <c r="E439" s="12"/>
      <c r="F439" s="216" t="str">
        <f t="shared" si="12"/>
        <v>N/A</v>
      </c>
      <c r="G439" s="6"/>
      <c r="AA439" s="15" t="str">
        <f t="shared" si="13"/>
        <v/>
      </c>
      <c r="AB439" s="15" t="str">
        <f>IF(LEN($AA439)=0,"N",IF(LEN($AA439)&gt;1,"Error -- Availability entered in an incorrect format",IF($AA439='Control Panel'!$F$36,$AA439,IF($AA439='Control Panel'!$F$37,$AA439,IF($AA439='Control Panel'!$F$38,$AA439,IF($AA439='Control Panel'!$F$39,$AA439,IF($AA439='Control Panel'!$F$40,$AA439,IF($AA439='Control Panel'!$F$41,$AA439,"Error -- Availability entered in an incorrect format"))))))))</f>
        <v>N</v>
      </c>
    </row>
    <row r="440" spans="1:28" s="15" customFormat="1" x14ac:dyDescent="0.35">
      <c r="A440" s="7">
        <v>428</v>
      </c>
      <c r="B440" s="6"/>
      <c r="C440" s="12"/>
      <c r="D440" s="8"/>
      <c r="E440" s="12"/>
      <c r="F440" s="216" t="str">
        <f t="shared" si="12"/>
        <v>N/A</v>
      </c>
      <c r="G440" s="6"/>
      <c r="AA440" s="15" t="str">
        <f t="shared" si="13"/>
        <v/>
      </c>
      <c r="AB440" s="15" t="str">
        <f>IF(LEN($AA440)=0,"N",IF(LEN($AA440)&gt;1,"Error -- Availability entered in an incorrect format",IF($AA440='Control Panel'!$F$36,$AA440,IF($AA440='Control Panel'!$F$37,$AA440,IF($AA440='Control Panel'!$F$38,$AA440,IF($AA440='Control Panel'!$F$39,$AA440,IF($AA440='Control Panel'!$F$40,$AA440,IF($AA440='Control Panel'!$F$41,$AA440,"Error -- Availability entered in an incorrect format"))))))))</f>
        <v>N</v>
      </c>
    </row>
    <row r="441" spans="1:28" s="15" customFormat="1" x14ac:dyDescent="0.35">
      <c r="A441" s="7">
        <v>429</v>
      </c>
      <c r="B441" s="6"/>
      <c r="C441" s="12"/>
      <c r="D441" s="8"/>
      <c r="E441" s="12"/>
      <c r="F441" s="216" t="str">
        <f t="shared" si="12"/>
        <v>N/A</v>
      </c>
      <c r="G441" s="6"/>
      <c r="AA441" s="15" t="str">
        <f t="shared" si="13"/>
        <v/>
      </c>
      <c r="AB441" s="15" t="str">
        <f>IF(LEN($AA441)=0,"N",IF(LEN($AA441)&gt;1,"Error -- Availability entered in an incorrect format",IF($AA441='Control Panel'!$F$36,$AA441,IF($AA441='Control Panel'!$F$37,$AA441,IF($AA441='Control Panel'!$F$38,$AA441,IF($AA441='Control Panel'!$F$39,$AA441,IF($AA441='Control Panel'!$F$40,$AA441,IF($AA441='Control Panel'!$F$41,$AA441,"Error -- Availability entered in an incorrect format"))))))))</f>
        <v>N</v>
      </c>
    </row>
    <row r="442" spans="1:28" s="15" customFormat="1" x14ac:dyDescent="0.35">
      <c r="A442" s="7">
        <v>430</v>
      </c>
      <c r="B442" s="6"/>
      <c r="C442" s="12"/>
      <c r="D442" s="8"/>
      <c r="E442" s="12"/>
      <c r="F442" s="216" t="str">
        <f t="shared" si="12"/>
        <v>N/A</v>
      </c>
      <c r="G442" s="6"/>
      <c r="AA442" s="15" t="str">
        <f t="shared" si="13"/>
        <v/>
      </c>
      <c r="AB442" s="15" t="str">
        <f>IF(LEN($AA442)=0,"N",IF(LEN($AA442)&gt;1,"Error -- Availability entered in an incorrect format",IF($AA442='Control Panel'!$F$36,$AA442,IF($AA442='Control Panel'!$F$37,$AA442,IF($AA442='Control Panel'!$F$38,$AA442,IF($AA442='Control Panel'!$F$39,$AA442,IF($AA442='Control Panel'!$F$40,$AA442,IF($AA442='Control Panel'!$F$41,$AA442,"Error -- Availability entered in an incorrect format"))))))))</f>
        <v>N</v>
      </c>
    </row>
    <row r="443" spans="1:28" s="15" customFormat="1" x14ac:dyDescent="0.35">
      <c r="A443" s="7">
        <v>431</v>
      </c>
      <c r="B443" s="6"/>
      <c r="C443" s="12"/>
      <c r="D443" s="8"/>
      <c r="E443" s="12"/>
      <c r="F443" s="216" t="str">
        <f t="shared" si="12"/>
        <v>N/A</v>
      </c>
      <c r="G443" s="6"/>
      <c r="AA443" s="15" t="str">
        <f t="shared" si="13"/>
        <v/>
      </c>
      <c r="AB443" s="15" t="str">
        <f>IF(LEN($AA443)=0,"N",IF(LEN($AA443)&gt;1,"Error -- Availability entered in an incorrect format",IF($AA443='Control Panel'!$F$36,$AA443,IF($AA443='Control Panel'!$F$37,$AA443,IF($AA443='Control Panel'!$F$38,$AA443,IF($AA443='Control Panel'!$F$39,$AA443,IF($AA443='Control Panel'!$F$40,$AA443,IF($AA443='Control Panel'!$F$41,$AA443,"Error -- Availability entered in an incorrect format"))))))))</f>
        <v>N</v>
      </c>
    </row>
    <row r="444" spans="1:28" s="15" customFormat="1" x14ac:dyDescent="0.35">
      <c r="A444" s="7">
        <v>432</v>
      </c>
      <c r="B444" s="6"/>
      <c r="C444" s="12"/>
      <c r="D444" s="8"/>
      <c r="E444" s="12"/>
      <c r="F444" s="216" t="str">
        <f t="shared" si="12"/>
        <v>N/A</v>
      </c>
      <c r="G444" s="6"/>
      <c r="AA444" s="15" t="str">
        <f t="shared" si="13"/>
        <v/>
      </c>
      <c r="AB444" s="15" t="str">
        <f>IF(LEN($AA444)=0,"N",IF(LEN($AA444)&gt;1,"Error -- Availability entered in an incorrect format",IF($AA444='Control Panel'!$F$36,$AA444,IF($AA444='Control Panel'!$F$37,$AA444,IF($AA444='Control Panel'!$F$38,$AA444,IF($AA444='Control Panel'!$F$39,$AA444,IF($AA444='Control Panel'!$F$40,$AA444,IF($AA444='Control Panel'!$F$41,$AA444,"Error -- Availability entered in an incorrect format"))))))))</f>
        <v>N</v>
      </c>
    </row>
    <row r="445" spans="1:28" s="15" customFormat="1" x14ac:dyDescent="0.35">
      <c r="A445" s="7">
        <v>433</v>
      </c>
      <c r="B445" s="6"/>
      <c r="C445" s="12"/>
      <c r="D445" s="8"/>
      <c r="E445" s="12"/>
      <c r="F445" s="216" t="str">
        <f t="shared" si="12"/>
        <v>N/A</v>
      </c>
      <c r="G445" s="6"/>
      <c r="AA445" s="15" t="str">
        <f t="shared" si="13"/>
        <v/>
      </c>
      <c r="AB445" s="15" t="str">
        <f>IF(LEN($AA445)=0,"N",IF(LEN($AA445)&gt;1,"Error -- Availability entered in an incorrect format",IF($AA445='Control Panel'!$F$36,$AA445,IF($AA445='Control Panel'!$F$37,$AA445,IF($AA445='Control Panel'!$F$38,$AA445,IF($AA445='Control Panel'!$F$39,$AA445,IF($AA445='Control Panel'!$F$40,$AA445,IF($AA445='Control Panel'!$F$41,$AA445,"Error -- Availability entered in an incorrect format"))))))))</f>
        <v>N</v>
      </c>
    </row>
    <row r="446" spans="1:28" s="15" customFormat="1" x14ac:dyDescent="0.35">
      <c r="A446" s="7">
        <v>434</v>
      </c>
      <c r="B446" s="6"/>
      <c r="C446" s="12"/>
      <c r="D446" s="8"/>
      <c r="E446" s="12"/>
      <c r="F446" s="216" t="str">
        <f t="shared" si="12"/>
        <v>N/A</v>
      </c>
      <c r="G446" s="6"/>
      <c r="AA446" s="15" t="str">
        <f t="shared" si="13"/>
        <v/>
      </c>
      <c r="AB446" s="15" t="str">
        <f>IF(LEN($AA446)=0,"N",IF(LEN($AA446)&gt;1,"Error -- Availability entered in an incorrect format",IF($AA446='Control Panel'!$F$36,$AA446,IF($AA446='Control Panel'!$F$37,$AA446,IF($AA446='Control Panel'!$F$38,$AA446,IF($AA446='Control Panel'!$F$39,$AA446,IF($AA446='Control Panel'!$F$40,$AA446,IF($AA446='Control Panel'!$F$41,$AA446,"Error -- Availability entered in an incorrect format"))))))))</f>
        <v>N</v>
      </c>
    </row>
    <row r="447" spans="1:28" s="15" customFormat="1" x14ac:dyDescent="0.35">
      <c r="A447" s="7">
        <v>435</v>
      </c>
      <c r="B447" s="6"/>
      <c r="C447" s="12"/>
      <c r="D447" s="8"/>
      <c r="E447" s="12"/>
      <c r="F447" s="216" t="str">
        <f t="shared" si="12"/>
        <v>N/A</v>
      </c>
      <c r="G447" s="6"/>
      <c r="AA447" s="15" t="str">
        <f t="shared" si="13"/>
        <v/>
      </c>
      <c r="AB447" s="15" t="str">
        <f>IF(LEN($AA447)=0,"N",IF(LEN($AA447)&gt;1,"Error -- Availability entered in an incorrect format",IF($AA447='Control Panel'!$F$36,$AA447,IF($AA447='Control Panel'!$F$37,$AA447,IF($AA447='Control Panel'!$F$38,$AA447,IF($AA447='Control Panel'!$F$39,$AA447,IF($AA447='Control Panel'!$F$40,$AA447,IF($AA447='Control Panel'!$F$41,$AA447,"Error -- Availability entered in an incorrect format"))))))))</f>
        <v>N</v>
      </c>
    </row>
    <row r="448" spans="1:28" s="15" customFormat="1" x14ac:dyDescent="0.35">
      <c r="A448" s="7">
        <v>436</v>
      </c>
      <c r="B448" s="6"/>
      <c r="C448" s="12"/>
      <c r="D448" s="8"/>
      <c r="E448" s="12"/>
      <c r="F448" s="216" t="str">
        <f t="shared" si="12"/>
        <v>N/A</v>
      </c>
      <c r="G448" s="6"/>
      <c r="AA448" s="15" t="str">
        <f t="shared" si="13"/>
        <v/>
      </c>
      <c r="AB448" s="15" t="str">
        <f>IF(LEN($AA448)=0,"N",IF(LEN($AA448)&gt;1,"Error -- Availability entered in an incorrect format",IF($AA448='Control Panel'!$F$36,$AA448,IF($AA448='Control Panel'!$F$37,$AA448,IF($AA448='Control Panel'!$F$38,$AA448,IF($AA448='Control Panel'!$F$39,$AA448,IF($AA448='Control Panel'!$F$40,$AA448,IF($AA448='Control Panel'!$F$41,$AA448,"Error -- Availability entered in an incorrect format"))))))))</f>
        <v>N</v>
      </c>
    </row>
    <row r="449" spans="1:28" s="15" customFormat="1" x14ac:dyDescent="0.35">
      <c r="A449" s="7">
        <v>437</v>
      </c>
      <c r="B449" s="6"/>
      <c r="C449" s="12"/>
      <c r="D449" s="8"/>
      <c r="E449" s="12"/>
      <c r="F449" s="216" t="str">
        <f t="shared" si="12"/>
        <v>N/A</v>
      </c>
      <c r="G449" s="6"/>
      <c r="AA449" s="15" t="str">
        <f t="shared" si="13"/>
        <v/>
      </c>
      <c r="AB449" s="15" t="str">
        <f>IF(LEN($AA449)=0,"N",IF(LEN($AA449)&gt;1,"Error -- Availability entered in an incorrect format",IF($AA449='Control Panel'!$F$36,$AA449,IF($AA449='Control Panel'!$F$37,$AA449,IF($AA449='Control Panel'!$F$38,$AA449,IF($AA449='Control Panel'!$F$39,$AA449,IF($AA449='Control Panel'!$F$40,$AA449,IF($AA449='Control Panel'!$F$41,$AA449,"Error -- Availability entered in an incorrect format"))))))))</f>
        <v>N</v>
      </c>
    </row>
    <row r="450" spans="1:28" s="15" customFormat="1" x14ac:dyDescent="0.35">
      <c r="A450" s="7">
        <v>438</v>
      </c>
      <c r="B450" s="6"/>
      <c r="C450" s="12"/>
      <c r="D450" s="8"/>
      <c r="E450" s="12"/>
      <c r="F450" s="216" t="str">
        <f t="shared" si="12"/>
        <v>N/A</v>
      </c>
      <c r="G450" s="6"/>
      <c r="AA450" s="15" t="str">
        <f t="shared" si="13"/>
        <v/>
      </c>
      <c r="AB450" s="15" t="str">
        <f>IF(LEN($AA450)=0,"N",IF(LEN($AA450)&gt;1,"Error -- Availability entered in an incorrect format",IF($AA450='Control Panel'!$F$36,$AA450,IF($AA450='Control Panel'!$F$37,$AA450,IF($AA450='Control Panel'!$F$38,$AA450,IF($AA450='Control Panel'!$F$39,$AA450,IF($AA450='Control Panel'!$F$40,$AA450,IF($AA450='Control Panel'!$F$41,$AA450,"Error -- Availability entered in an incorrect format"))))))))</f>
        <v>N</v>
      </c>
    </row>
    <row r="451" spans="1:28" s="15" customFormat="1" x14ac:dyDescent="0.35">
      <c r="A451" s="7">
        <v>439</v>
      </c>
      <c r="B451" s="6"/>
      <c r="C451" s="12"/>
      <c r="D451" s="8"/>
      <c r="E451" s="12"/>
      <c r="F451" s="216" t="str">
        <f t="shared" si="12"/>
        <v>N/A</v>
      </c>
      <c r="G451" s="6"/>
      <c r="AA451" s="15" t="str">
        <f t="shared" si="13"/>
        <v/>
      </c>
      <c r="AB451" s="15" t="str">
        <f>IF(LEN($AA451)=0,"N",IF(LEN($AA451)&gt;1,"Error -- Availability entered in an incorrect format",IF($AA451='Control Panel'!$F$36,$AA451,IF($AA451='Control Panel'!$F$37,$AA451,IF($AA451='Control Panel'!$F$38,$AA451,IF($AA451='Control Panel'!$F$39,$AA451,IF($AA451='Control Panel'!$F$40,$AA451,IF($AA451='Control Panel'!$F$41,$AA451,"Error -- Availability entered in an incorrect format"))))))))</f>
        <v>N</v>
      </c>
    </row>
    <row r="452" spans="1:28" s="15" customFormat="1" x14ac:dyDescent="0.35">
      <c r="A452" s="7">
        <v>440</v>
      </c>
      <c r="B452" s="6"/>
      <c r="C452" s="12"/>
      <c r="D452" s="8"/>
      <c r="E452" s="12"/>
      <c r="F452" s="216" t="str">
        <f t="shared" si="12"/>
        <v>N/A</v>
      </c>
      <c r="G452" s="6"/>
      <c r="AA452" s="15" t="str">
        <f t="shared" si="13"/>
        <v/>
      </c>
      <c r="AB452" s="15" t="str">
        <f>IF(LEN($AA452)=0,"N",IF(LEN($AA452)&gt;1,"Error -- Availability entered in an incorrect format",IF($AA452='Control Panel'!$F$36,$AA452,IF($AA452='Control Panel'!$F$37,$AA452,IF($AA452='Control Panel'!$F$38,$AA452,IF($AA452='Control Panel'!$F$39,$AA452,IF($AA452='Control Panel'!$F$40,$AA452,IF($AA452='Control Panel'!$F$41,$AA452,"Error -- Availability entered in an incorrect format"))))))))</f>
        <v>N</v>
      </c>
    </row>
    <row r="453" spans="1:28" s="15" customFormat="1" x14ac:dyDescent="0.35">
      <c r="A453" s="7">
        <v>441</v>
      </c>
      <c r="B453" s="6"/>
      <c r="C453" s="12"/>
      <c r="D453" s="8"/>
      <c r="E453" s="12"/>
      <c r="F453" s="216" t="str">
        <f t="shared" si="12"/>
        <v>N/A</v>
      </c>
      <c r="G453" s="6"/>
      <c r="AA453" s="15" t="str">
        <f t="shared" si="13"/>
        <v/>
      </c>
      <c r="AB453" s="15" t="str">
        <f>IF(LEN($AA453)=0,"N",IF(LEN($AA453)&gt;1,"Error -- Availability entered in an incorrect format",IF($AA453='Control Panel'!$F$36,$AA453,IF($AA453='Control Panel'!$F$37,$AA453,IF($AA453='Control Panel'!$F$38,$AA453,IF($AA453='Control Panel'!$F$39,$AA453,IF($AA453='Control Panel'!$F$40,$AA453,IF($AA453='Control Panel'!$F$41,$AA453,"Error -- Availability entered in an incorrect format"))))))))</f>
        <v>N</v>
      </c>
    </row>
    <row r="454" spans="1:28" s="15" customFormat="1" x14ac:dyDescent="0.35">
      <c r="A454" s="7">
        <v>442</v>
      </c>
      <c r="B454" s="6"/>
      <c r="C454" s="12"/>
      <c r="D454" s="8"/>
      <c r="E454" s="12"/>
      <c r="F454" s="216" t="str">
        <f t="shared" si="12"/>
        <v>N/A</v>
      </c>
      <c r="G454" s="6"/>
      <c r="AA454" s="15" t="str">
        <f t="shared" si="13"/>
        <v/>
      </c>
      <c r="AB454" s="15" t="str">
        <f>IF(LEN($AA454)=0,"N",IF(LEN($AA454)&gt;1,"Error -- Availability entered in an incorrect format",IF($AA454='Control Panel'!$F$36,$AA454,IF($AA454='Control Panel'!$F$37,$AA454,IF($AA454='Control Panel'!$F$38,$AA454,IF($AA454='Control Panel'!$F$39,$AA454,IF($AA454='Control Panel'!$F$40,$AA454,IF($AA454='Control Panel'!$F$41,$AA454,"Error -- Availability entered in an incorrect format"))))))))</f>
        <v>N</v>
      </c>
    </row>
    <row r="455" spans="1:28" s="15" customFormat="1" x14ac:dyDescent="0.35">
      <c r="A455" s="7">
        <v>443</v>
      </c>
      <c r="B455" s="6"/>
      <c r="C455" s="12"/>
      <c r="D455" s="8"/>
      <c r="E455" s="12"/>
      <c r="F455" s="216" t="str">
        <f t="shared" si="12"/>
        <v>N/A</v>
      </c>
      <c r="G455" s="6"/>
      <c r="AA455" s="15" t="str">
        <f t="shared" si="13"/>
        <v/>
      </c>
      <c r="AB455" s="15" t="str">
        <f>IF(LEN($AA455)=0,"N",IF(LEN($AA455)&gt;1,"Error -- Availability entered in an incorrect format",IF($AA455='Control Panel'!$F$36,$AA455,IF($AA455='Control Panel'!$F$37,$AA455,IF($AA455='Control Panel'!$F$38,$AA455,IF($AA455='Control Panel'!$F$39,$AA455,IF($AA455='Control Panel'!$F$40,$AA455,IF($AA455='Control Panel'!$F$41,$AA455,"Error -- Availability entered in an incorrect format"))))))))</f>
        <v>N</v>
      </c>
    </row>
    <row r="456" spans="1:28" s="15" customFormat="1" x14ac:dyDescent="0.35">
      <c r="A456" s="7">
        <v>444</v>
      </c>
      <c r="B456" s="6"/>
      <c r="C456" s="12"/>
      <c r="D456" s="8"/>
      <c r="E456" s="12"/>
      <c r="F456" s="216" t="str">
        <f t="shared" si="12"/>
        <v>N/A</v>
      </c>
      <c r="G456" s="6"/>
      <c r="AA456" s="15" t="str">
        <f t="shared" si="13"/>
        <v/>
      </c>
      <c r="AB456" s="15" t="str">
        <f>IF(LEN($AA456)=0,"N",IF(LEN($AA456)&gt;1,"Error -- Availability entered in an incorrect format",IF($AA456='Control Panel'!$F$36,$AA456,IF($AA456='Control Panel'!$F$37,$AA456,IF($AA456='Control Panel'!$F$38,$AA456,IF($AA456='Control Panel'!$F$39,$AA456,IF($AA456='Control Panel'!$F$40,$AA456,IF($AA456='Control Panel'!$F$41,$AA456,"Error -- Availability entered in an incorrect format"))))))))</f>
        <v>N</v>
      </c>
    </row>
    <row r="457" spans="1:28" s="15" customFormat="1" x14ac:dyDescent="0.35">
      <c r="A457" s="7">
        <v>445</v>
      </c>
      <c r="B457" s="6"/>
      <c r="C457" s="12"/>
      <c r="D457" s="8"/>
      <c r="E457" s="12"/>
      <c r="F457" s="216" t="str">
        <f t="shared" si="12"/>
        <v>N/A</v>
      </c>
      <c r="G457" s="6"/>
      <c r="AA457" s="15" t="str">
        <f t="shared" si="13"/>
        <v/>
      </c>
      <c r="AB457" s="15" t="str">
        <f>IF(LEN($AA457)=0,"N",IF(LEN($AA457)&gt;1,"Error -- Availability entered in an incorrect format",IF($AA457='Control Panel'!$F$36,$AA457,IF($AA457='Control Panel'!$F$37,$AA457,IF($AA457='Control Panel'!$F$38,$AA457,IF($AA457='Control Panel'!$F$39,$AA457,IF($AA457='Control Panel'!$F$40,$AA457,IF($AA457='Control Panel'!$F$41,$AA457,"Error -- Availability entered in an incorrect format"))))))))</f>
        <v>N</v>
      </c>
    </row>
    <row r="458" spans="1:28" s="15" customFormat="1" x14ac:dyDescent="0.35">
      <c r="A458" s="7">
        <v>446</v>
      </c>
      <c r="B458" s="6"/>
      <c r="C458" s="12"/>
      <c r="D458" s="8"/>
      <c r="E458" s="12"/>
      <c r="F458" s="216" t="str">
        <f t="shared" si="12"/>
        <v>N/A</v>
      </c>
      <c r="G458" s="6"/>
      <c r="AA458" s="15" t="str">
        <f t="shared" si="13"/>
        <v/>
      </c>
      <c r="AB458" s="15" t="str">
        <f>IF(LEN($AA458)=0,"N",IF(LEN($AA458)&gt;1,"Error -- Availability entered in an incorrect format",IF($AA458='Control Panel'!$F$36,$AA458,IF($AA458='Control Panel'!$F$37,$AA458,IF($AA458='Control Panel'!$F$38,$AA458,IF($AA458='Control Panel'!$F$39,$AA458,IF($AA458='Control Panel'!$F$40,$AA458,IF($AA458='Control Panel'!$F$41,$AA458,"Error -- Availability entered in an incorrect format"))))))))</f>
        <v>N</v>
      </c>
    </row>
    <row r="459" spans="1:28" s="15" customFormat="1" x14ac:dyDescent="0.35">
      <c r="A459" s="7">
        <v>447</v>
      </c>
      <c r="B459" s="6"/>
      <c r="C459" s="12"/>
      <c r="D459" s="8"/>
      <c r="E459" s="12"/>
      <c r="F459" s="216" t="str">
        <f t="shared" si="12"/>
        <v>N/A</v>
      </c>
      <c r="G459" s="6"/>
      <c r="AA459" s="15" t="str">
        <f t="shared" si="13"/>
        <v/>
      </c>
      <c r="AB459" s="15" t="str">
        <f>IF(LEN($AA459)=0,"N",IF(LEN($AA459)&gt;1,"Error -- Availability entered in an incorrect format",IF($AA459='Control Panel'!$F$36,$AA459,IF($AA459='Control Panel'!$F$37,$AA459,IF($AA459='Control Panel'!$F$38,$AA459,IF($AA459='Control Panel'!$F$39,$AA459,IF($AA459='Control Panel'!$F$40,$AA459,IF($AA459='Control Panel'!$F$41,$AA459,"Error -- Availability entered in an incorrect format"))))))))</f>
        <v>N</v>
      </c>
    </row>
    <row r="460" spans="1:28" s="15" customFormat="1" x14ac:dyDescent="0.35">
      <c r="A460" s="7">
        <v>448</v>
      </c>
      <c r="B460" s="6"/>
      <c r="C460" s="12"/>
      <c r="D460" s="8"/>
      <c r="E460" s="12"/>
      <c r="F460" s="216" t="str">
        <f t="shared" si="12"/>
        <v>N/A</v>
      </c>
      <c r="G460" s="6"/>
      <c r="AA460" s="15" t="str">
        <f t="shared" si="13"/>
        <v/>
      </c>
      <c r="AB460" s="15" t="str">
        <f>IF(LEN($AA460)=0,"N",IF(LEN($AA460)&gt;1,"Error -- Availability entered in an incorrect format",IF($AA460='Control Panel'!$F$36,$AA460,IF($AA460='Control Panel'!$F$37,$AA460,IF($AA460='Control Panel'!$F$38,$AA460,IF($AA460='Control Panel'!$F$39,$AA460,IF($AA460='Control Panel'!$F$40,$AA460,IF($AA460='Control Panel'!$F$41,$AA460,"Error -- Availability entered in an incorrect format"))))))))</f>
        <v>N</v>
      </c>
    </row>
    <row r="461" spans="1:28" s="15" customFormat="1" x14ac:dyDescent="0.35">
      <c r="A461" s="7">
        <v>449</v>
      </c>
      <c r="B461" s="6"/>
      <c r="C461" s="12"/>
      <c r="D461" s="8"/>
      <c r="E461" s="12"/>
      <c r="F461" s="216" t="str">
        <f t="shared" si="12"/>
        <v>N/A</v>
      </c>
      <c r="G461" s="6"/>
      <c r="AA461" s="15" t="str">
        <f t="shared" si="13"/>
        <v/>
      </c>
      <c r="AB461" s="15" t="str">
        <f>IF(LEN($AA461)=0,"N",IF(LEN($AA461)&gt;1,"Error -- Availability entered in an incorrect format",IF($AA461='Control Panel'!$F$36,$AA461,IF($AA461='Control Panel'!$F$37,$AA461,IF($AA461='Control Panel'!$F$38,$AA461,IF($AA461='Control Panel'!$F$39,$AA461,IF($AA461='Control Panel'!$F$40,$AA461,IF($AA461='Control Panel'!$F$41,$AA461,"Error -- Availability entered in an incorrect format"))))))))</f>
        <v>N</v>
      </c>
    </row>
    <row r="462" spans="1:28" s="15" customFormat="1" x14ac:dyDescent="0.35">
      <c r="A462" s="7">
        <v>450</v>
      </c>
      <c r="B462" s="6"/>
      <c r="C462" s="12"/>
      <c r="D462" s="8"/>
      <c r="E462" s="12"/>
      <c r="F462" s="216" t="str">
        <f t="shared" ref="F462:F525" si="14">IF($D$10=$A$9,"N/A",$D$10)</f>
        <v>N/A</v>
      </c>
      <c r="G462" s="6"/>
      <c r="AA462" s="15" t="str">
        <f t="shared" ref="AA462:AA525" si="15">TRIM($D462)</f>
        <v/>
      </c>
      <c r="AB462" s="15" t="str">
        <f>IF(LEN($AA462)=0,"N",IF(LEN($AA462)&gt;1,"Error -- Availability entered in an incorrect format",IF($AA462='Control Panel'!$F$36,$AA462,IF($AA462='Control Panel'!$F$37,$AA462,IF($AA462='Control Panel'!$F$38,$AA462,IF($AA462='Control Panel'!$F$39,$AA462,IF($AA462='Control Panel'!$F$40,$AA462,IF($AA462='Control Panel'!$F$41,$AA462,"Error -- Availability entered in an incorrect format"))))))))</f>
        <v>N</v>
      </c>
    </row>
    <row r="463" spans="1:28" s="15" customFormat="1" x14ac:dyDescent="0.35">
      <c r="A463" s="7">
        <v>451</v>
      </c>
      <c r="B463" s="6"/>
      <c r="C463" s="12"/>
      <c r="D463" s="8"/>
      <c r="E463" s="12"/>
      <c r="F463" s="216" t="str">
        <f t="shared" si="14"/>
        <v>N/A</v>
      </c>
      <c r="G463" s="6"/>
      <c r="AA463" s="15" t="str">
        <f t="shared" si="15"/>
        <v/>
      </c>
      <c r="AB463" s="15" t="str">
        <f>IF(LEN($AA463)=0,"N",IF(LEN($AA463)&gt;1,"Error -- Availability entered in an incorrect format",IF($AA463='Control Panel'!$F$36,$AA463,IF($AA463='Control Panel'!$F$37,$AA463,IF($AA463='Control Panel'!$F$38,$AA463,IF($AA463='Control Panel'!$F$39,$AA463,IF($AA463='Control Panel'!$F$40,$AA463,IF($AA463='Control Panel'!$F$41,$AA463,"Error -- Availability entered in an incorrect format"))))))))</f>
        <v>N</v>
      </c>
    </row>
    <row r="464" spans="1:28" s="15" customFormat="1" x14ac:dyDescent="0.35">
      <c r="A464" s="7">
        <v>452</v>
      </c>
      <c r="B464" s="6"/>
      <c r="C464" s="12"/>
      <c r="D464" s="8"/>
      <c r="E464" s="12"/>
      <c r="F464" s="216" t="str">
        <f t="shared" si="14"/>
        <v>N/A</v>
      </c>
      <c r="G464" s="6"/>
      <c r="AA464" s="15" t="str">
        <f t="shared" si="15"/>
        <v/>
      </c>
      <c r="AB464" s="15" t="str">
        <f>IF(LEN($AA464)=0,"N",IF(LEN($AA464)&gt;1,"Error -- Availability entered in an incorrect format",IF($AA464='Control Panel'!$F$36,$AA464,IF($AA464='Control Panel'!$F$37,$AA464,IF($AA464='Control Panel'!$F$38,$AA464,IF($AA464='Control Panel'!$F$39,$AA464,IF($AA464='Control Panel'!$F$40,$AA464,IF($AA464='Control Panel'!$F$41,$AA464,"Error -- Availability entered in an incorrect format"))))))))</f>
        <v>N</v>
      </c>
    </row>
    <row r="465" spans="1:28" s="15" customFormat="1" x14ac:dyDescent="0.35">
      <c r="A465" s="7">
        <v>453</v>
      </c>
      <c r="B465" s="6"/>
      <c r="C465" s="12"/>
      <c r="D465" s="8"/>
      <c r="E465" s="12"/>
      <c r="F465" s="216" t="str">
        <f t="shared" si="14"/>
        <v>N/A</v>
      </c>
      <c r="G465" s="6"/>
      <c r="AA465" s="15" t="str">
        <f t="shared" si="15"/>
        <v/>
      </c>
      <c r="AB465" s="15" t="str">
        <f>IF(LEN($AA465)=0,"N",IF(LEN($AA465)&gt;1,"Error -- Availability entered in an incorrect format",IF($AA465='Control Panel'!$F$36,$AA465,IF($AA465='Control Panel'!$F$37,$AA465,IF($AA465='Control Panel'!$F$38,$AA465,IF($AA465='Control Panel'!$F$39,$AA465,IF($AA465='Control Panel'!$F$40,$AA465,IF($AA465='Control Panel'!$F$41,$AA465,"Error -- Availability entered in an incorrect format"))))))))</f>
        <v>N</v>
      </c>
    </row>
    <row r="466" spans="1:28" s="15" customFormat="1" x14ac:dyDescent="0.35">
      <c r="A466" s="7">
        <v>454</v>
      </c>
      <c r="B466" s="6"/>
      <c r="C466" s="12"/>
      <c r="D466" s="8"/>
      <c r="E466" s="12"/>
      <c r="F466" s="216" t="str">
        <f t="shared" si="14"/>
        <v>N/A</v>
      </c>
      <c r="G466" s="6"/>
      <c r="AA466" s="15" t="str">
        <f t="shared" si="15"/>
        <v/>
      </c>
      <c r="AB466" s="15" t="str">
        <f>IF(LEN($AA466)=0,"N",IF(LEN($AA466)&gt;1,"Error -- Availability entered in an incorrect format",IF($AA466='Control Panel'!$F$36,$AA466,IF($AA466='Control Panel'!$F$37,$AA466,IF($AA466='Control Panel'!$F$38,$AA466,IF($AA466='Control Panel'!$F$39,$AA466,IF($AA466='Control Panel'!$F$40,$AA466,IF($AA466='Control Panel'!$F$41,$AA466,"Error -- Availability entered in an incorrect format"))))))))</f>
        <v>N</v>
      </c>
    </row>
    <row r="467" spans="1:28" s="15" customFormat="1" x14ac:dyDescent="0.35">
      <c r="A467" s="7">
        <v>455</v>
      </c>
      <c r="B467" s="6"/>
      <c r="C467" s="12"/>
      <c r="D467" s="8"/>
      <c r="E467" s="12"/>
      <c r="F467" s="216" t="str">
        <f t="shared" si="14"/>
        <v>N/A</v>
      </c>
      <c r="G467" s="6"/>
      <c r="AA467" s="15" t="str">
        <f t="shared" si="15"/>
        <v/>
      </c>
      <c r="AB467" s="15" t="str">
        <f>IF(LEN($AA467)=0,"N",IF(LEN($AA467)&gt;1,"Error -- Availability entered in an incorrect format",IF($AA467='Control Panel'!$F$36,$AA467,IF($AA467='Control Panel'!$F$37,$AA467,IF($AA467='Control Panel'!$F$38,$AA467,IF($AA467='Control Panel'!$F$39,$AA467,IF($AA467='Control Panel'!$F$40,$AA467,IF($AA467='Control Panel'!$F$41,$AA467,"Error -- Availability entered in an incorrect format"))))))))</f>
        <v>N</v>
      </c>
    </row>
    <row r="468" spans="1:28" s="15" customFormat="1" x14ac:dyDescent="0.35">
      <c r="A468" s="7">
        <v>456</v>
      </c>
      <c r="B468" s="6"/>
      <c r="C468" s="12"/>
      <c r="D468" s="8"/>
      <c r="E468" s="12"/>
      <c r="F468" s="216" t="str">
        <f t="shared" si="14"/>
        <v>N/A</v>
      </c>
      <c r="G468" s="6"/>
      <c r="AA468" s="15" t="str">
        <f t="shared" si="15"/>
        <v/>
      </c>
      <c r="AB468" s="15" t="str">
        <f>IF(LEN($AA468)=0,"N",IF(LEN($AA468)&gt;1,"Error -- Availability entered in an incorrect format",IF($AA468='Control Panel'!$F$36,$AA468,IF($AA468='Control Panel'!$F$37,$AA468,IF($AA468='Control Panel'!$F$38,$AA468,IF($AA468='Control Panel'!$F$39,$AA468,IF($AA468='Control Panel'!$F$40,$AA468,IF($AA468='Control Panel'!$F$41,$AA468,"Error -- Availability entered in an incorrect format"))))))))</f>
        <v>N</v>
      </c>
    </row>
    <row r="469" spans="1:28" s="15" customFormat="1" x14ac:dyDescent="0.35">
      <c r="A469" s="7">
        <v>457</v>
      </c>
      <c r="B469" s="6"/>
      <c r="C469" s="12"/>
      <c r="D469" s="8"/>
      <c r="E469" s="12"/>
      <c r="F469" s="216" t="str">
        <f t="shared" si="14"/>
        <v>N/A</v>
      </c>
      <c r="G469" s="6"/>
      <c r="AA469" s="15" t="str">
        <f t="shared" si="15"/>
        <v/>
      </c>
      <c r="AB469" s="15" t="str">
        <f>IF(LEN($AA469)=0,"N",IF(LEN($AA469)&gt;1,"Error -- Availability entered in an incorrect format",IF($AA469='Control Panel'!$F$36,$AA469,IF($AA469='Control Panel'!$F$37,$AA469,IF($AA469='Control Panel'!$F$38,$AA469,IF($AA469='Control Panel'!$F$39,$AA469,IF($AA469='Control Panel'!$F$40,$AA469,IF($AA469='Control Panel'!$F$41,$AA469,"Error -- Availability entered in an incorrect format"))))))))</f>
        <v>N</v>
      </c>
    </row>
    <row r="470" spans="1:28" s="15" customFormat="1" x14ac:dyDescent="0.35">
      <c r="A470" s="7">
        <v>458</v>
      </c>
      <c r="B470" s="6"/>
      <c r="C470" s="12"/>
      <c r="D470" s="8"/>
      <c r="E470" s="12"/>
      <c r="F470" s="216" t="str">
        <f t="shared" si="14"/>
        <v>N/A</v>
      </c>
      <c r="G470" s="6"/>
      <c r="AA470" s="15" t="str">
        <f t="shared" si="15"/>
        <v/>
      </c>
      <c r="AB470" s="15" t="str">
        <f>IF(LEN($AA470)=0,"N",IF(LEN($AA470)&gt;1,"Error -- Availability entered in an incorrect format",IF($AA470='Control Panel'!$F$36,$AA470,IF($AA470='Control Panel'!$F$37,$AA470,IF($AA470='Control Panel'!$F$38,$AA470,IF($AA470='Control Panel'!$F$39,$AA470,IF($AA470='Control Panel'!$F$40,$AA470,IF($AA470='Control Panel'!$F$41,$AA470,"Error -- Availability entered in an incorrect format"))))))))</f>
        <v>N</v>
      </c>
    </row>
    <row r="471" spans="1:28" s="15" customFormat="1" x14ac:dyDescent="0.35">
      <c r="A471" s="7">
        <v>459</v>
      </c>
      <c r="B471" s="6"/>
      <c r="C471" s="12"/>
      <c r="D471" s="8"/>
      <c r="E471" s="12"/>
      <c r="F471" s="216" t="str">
        <f t="shared" si="14"/>
        <v>N/A</v>
      </c>
      <c r="G471" s="6"/>
      <c r="AA471" s="15" t="str">
        <f t="shared" si="15"/>
        <v/>
      </c>
      <c r="AB471" s="15" t="str">
        <f>IF(LEN($AA471)=0,"N",IF(LEN($AA471)&gt;1,"Error -- Availability entered in an incorrect format",IF($AA471='Control Panel'!$F$36,$AA471,IF($AA471='Control Panel'!$F$37,$AA471,IF($AA471='Control Panel'!$F$38,$AA471,IF($AA471='Control Panel'!$F$39,$AA471,IF($AA471='Control Panel'!$F$40,$AA471,IF($AA471='Control Panel'!$F$41,$AA471,"Error -- Availability entered in an incorrect format"))))))))</f>
        <v>N</v>
      </c>
    </row>
    <row r="472" spans="1:28" s="15" customFormat="1" x14ac:dyDescent="0.35">
      <c r="A472" s="7">
        <v>460</v>
      </c>
      <c r="B472" s="6"/>
      <c r="C472" s="12"/>
      <c r="D472" s="8"/>
      <c r="E472" s="12"/>
      <c r="F472" s="216" t="str">
        <f t="shared" si="14"/>
        <v>N/A</v>
      </c>
      <c r="G472" s="6"/>
      <c r="AA472" s="15" t="str">
        <f t="shared" si="15"/>
        <v/>
      </c>
      <c r="AB472" s="15" t="str">
        <f>IF(LEN($AA472)=0,"N",IF(LEN($AA472)&gt;1,"Error -- Availability entered in an incorrect format",IF($AA472='Control Panel'!$F$36,$AA472,IF($AA472='Control Panel'!$F$37,$AA472,IF($AA472='Control Panel'!$F$38,$AA472,IF($AA472='Control Panel'!$F$39,$AA472,IF($AA472='Control Panel'!$F$40,$AA472,IF($AA472='Control Panel'!$F$41,$AA472,"Error -- Availability entered in an incorrect format"))))))))</f>
        <v>N</v>
      </c>
    </row>
    <row r="473" spans="1:28" s="15" customFormat="1" x14ac:dyDescent="0.35">
      <c r="A473" s="7">
        <v>461</v>
      </c>
      <c r="B473" s="6"/>
      <c r="C473" s="12"/>
      <c r="D473" s="8"/>
      <c r="E473" s="12"/>
      <c r="F473" s="216" t="str">
        <f t="shared" si="14"/>
        <v>N/A</v>
      </c>
      <c r="G473" s="6"/>
      <c r="AA473" s="15" t="str">
        <f t="shared" si="15"/>
        <v/>
      </c>
      <c r="AB473" s="15" t="str">
        <f>IF(LEN($AA473)=0,"N",IF(LEN($AA473)&gt;1,"Error -- Availability entered in an incorrect format",IF($AA473='Control Panel'!$F$36,$AA473,IF($AA473='Control Panel'!$F$37,$AA473,IF($AA473='Control Panel'!$F$38,$AA473,IF($AA473='Control Panel'!$F$39,$AA473,IF($AA473='Control Panel'!$F$40,$AA473,IF($AA473='Control Panel'!$F$41,$AA473,"Error -- Availability entered in an incorrect format"))))))))</f>
        <v>N</v>
      </c>
    </row>
    <row r="474" spans="1:28" s="15" customFormat="1" x14ac:dyDescent="0.35">
      <c r="A474" s="7">
        <v>462</v>
      </c>
      <c r="B474" s="6"/>
      <c r="C474" s="12"/>
      <c r="D474" s="8"/>
      <c r="E474" s="12"/>
      <c r="F474" s="216" t="str">
        <f t="shared" si="14"/>
        <v>N/A</v>
      </c>
      <c r="G474" s="6"/>
      <c r="AA474" s="15" t="str">
        <f t="shared" si="15"/>
        <v/>
      </c>
      <c r="AB474" s="15" t="str">
        <f>IF(LEN($AA474)=0,"N",IF(LEN($AA474)&gt;1,"Error -- Availability entered in an incorrect format",IF($AA474='Control Panel'!$F$36,$AA474,IF($AA474='Control Panel'!$F$37,$AA474,IF($AA474='Control Panel'!$F$38,$AA474,IF($AA474='Control Panel'!$F$39,$AA474,IF($AA474='Control Panel'!$F$40,$AA474,IF($AA474='Control Panel'!$F$41,$AA474,"Error -- Availability entered in an incorrect format"))))))))</f>
        <v>N</v>
      </c>
    </row>
    <row r="475" spans="1:28" s="15" customFormat="1" x14ac:dyDescent="0.35">
      <c r="A475" s="7">
        <v>463</v>
      </c>
      <c r="B475" s="6"/>
      <c r="C475" s="12"/>
      <c r="D475" s="8"/>
      <c r="E475" s="12"/>
      <c r="F475" s="216" t="str">
        <f t="shared" si="14"/>
        <v>N/A</v>
      </c>
      <c r="G475" s="6"/>
      <c r="AA475" s="15" t="str">
        <f t="shared" si="15"/>
        <v/>
      </c>
      <c r="AB475" s="15" t="str">
        <f>IF(LEN($AA475)=0,"N",IF(LEN($AA475)&gt;1,"Error -- Availability entered in an incorrect format",IF($AA475='Control Panel'!$F$36,$AA475,IF($AA475='Control Panel'!$F$37,$AA475,IF($AA475='Control Panel'!$F$38,$AA475,IF($AA475='Control Panel'!$F$39,$AA475,IF($AA475='Control Panel'!$F$40,$AA475,IF($AA475='Control Panel'!$F$41,$AA475,"Error -- Availability entered in an incorrect format"))))))))</f>
        <v>N</v>
      </c>
    </row>
    <row r="476" spans="1:28" s="15" customFormat="1" x14ac:dyDescent="0.35">
      <c r="A476" s="7">
        <v>464</v>
      </c>
      <c r="B476" s="6"/>
      <c r="C476" s="12"/>
      <c r="D476" s="8"/>
      <c r="E476" s="12"/>
      <c r="F476" s="216" t="str">
        <f t="shared" si="14"/>
        <v>N/A</v>
      </c>
      <c r="G476" s="6"/>
      <c r="AA476" s="15" t="str">
        <f t="shared" si="15"/>
        <v/>
      </c>
      <c r="AB476" s="15" t="str">
        <f>IF(LEN($AA476)=0,"N",IF(LEN($AA476)&gt;1,"Error -- Availability entered in an incorrect format",IF($AA476='Control Panel'!$F$36,$AA476,IF($AA476='Control Panel'!$F$37,$AA476,IF($AA476='Control Panel'!$F$38,$AA476,IF($AA476='Control Panel'!$F$39,$AA476,IF($AA476='Control Panel'!$F$40,$AA476,IF($AA476='Control Panel'!$F$41,$AA476,"Error -- Availability entered in an incorrect format"))))))))</f>
        <v>N</v>
      </c>
    </row>
    <row r="477" spans="1:28" s="15" customFormat="1" x14ac:dyDescent="0.35">
      <c r="A477" s="7">
        <v>465</v>
      </c>
      <c r="B477" s="6"/>
      <c r="C477" s="12"/>
      <c r="D477" s="8"/>
      <c r="E477" s="12"/>
      <c r="F477" s="216" t="str">
        <f t="shared" si="14"/>
        <v>N/A</v>
      </c>
      <c r="G477" s="6"/>
      <c r="AA477" s="15" t="str">
        <f t="shared" si="15"/>
        <v/>
      </c>
      <c r="AB477" s="15" t="str">
        <f>IF(LEN($AA477)=0,"N",IF(LEN($AA477)&gt;1,"Error -- Availability entered in an incorrect format",IF($AA477='Control Panel'!$F$36,$AA477,IF($AA477='Control Panel'!$F$37,$AA477,IF($AA477='Control Panel'!$F$38,$AA477,IF($AA477='Control Panel'!$F$39,$AA477,IF($AA477='Control Panel'!$F$40,$AA477,IF($AA477='Control Panel'!$F$41,$AA477,"Error -- Availability entered in an incorrect format"))))))))</f>
        <v>N</v>
      </c>
    </row>
    <row r="478" spans="1:28" s="15" customFormat="1" x14ac:dyDescent="0.35">
      <c r="A478" s="7">
        <v>466</v>
      </c>
      <c r="B478" s="6"/>
      <c r="C478" s="12"/>
      <c r="D478" s="8"/>
      <c r="E478" s="12"/>
      <c r="F478" s="216" t="str">
        <f t="shared" si="14"/>
        <v>N/A</v>
      </c>
      <c r="G478" s="6"/>
      <c r="AA478" s="15" t="str">
        <f t="shared" si="15"/>
        <v/>
      </c>
      <c r="AB478" s="15" t="str">
        <f>IF(LEN($AA478)=0,"N",IF(LEN($AA478)&gt;1,"Error -- Availability entered in an incorrect format",IF($AA478='Control Panel'!$F$36,$AA478,IF($AA478='Control Panel'!$F$37,$AA478,IF($AA478='Control Panel'!$F$38,$AA478,IF($AA478='Control Panel'!$F$39,$AA478,IF($AA478='Control Panel'!$F$40,$AA478,IF($AA478='Control Panel'!$F$41,$AA478,"Error -- Availability entered in an incorrect format"))))))))</f>
        <v>N</v>
      </c>
    </row>
    <row r="479" spans="1:28" s="15" customFormat="1" x14ac:dyDescent="0.35">
      <c r="A479" s="7">
        <v>467</v>
      </c>
      <c r="B479" s="6"/>
      <c r="C479" s="12"/>
      <c r="D479" s="8"/>
      <c r="E479" s="12"/>
      <c r="F479" s="216" t="str">
        <f t="shared" si="14"/>
        <v>N/A</v>
      </c>
      <c r="G479" s="6"/>
      <c r="AA479" s="15" t="str">
        <f t="shared" si="15"/>
        <v/>
      </c>
      <c r="AB479" s="15" t="str">
        <f>IF(LEN($AA479)=0,"N",IF(LEN($AA479)&gt;1,"Error -- Availability entered in an incorrect format",IF($AA479='Control Panel'!$F$36,$AA479,IF($AA479='Control Panel'!$F$37,$AA479,IF($AA479='Control Panel'!$F$38,$AA479,IF($AA479='Control Panel'!$F$39,$AA479,IF($AA479='Control Panel'!$F$40,$AA479,IF($AA479='Control Panel'!$F$41,$AA479,"Error -- Availability entered in an incorrect format"))))))))</f>
        <v>N</v>
      </c>
    </row>
    <row r="480" spans="1:28" s="15" customFormat="1" x14ac:dyDescent="0.35">
      <c r="A480" s="7">
        <v>468</v>
      </c>
      <c r="B480" s="6"/>
      <c r="C480" s="12"/>
      <c r="D480" s="8"/>
      <c r="E480" s="12"/>
      <c r="F480" s="216" t="str">
        <f t="shared" si="14"/>
        <v>N/A</v>
      </c>
      <c r="G480" s="6"/>
      <c r="AA480" s="15" t="str">
        <f t="shared" si="15"/>
        <v/>
      </c>
      <c r="AB480" s="15" t="str">
        <f>IF(LEN($AA480)=0,"N",IF(LEN($AA480)&gt;1,"Error -- Availability entered in an incorrect format",IF($AA480='Control Panel'!$F$36,$AA480,IF($AA480='Control Panel'!$F$37,$AA480,IF($AA480='Control Panel'!$F$38,$AA480,IF($AA480='Control Panel'!$F$39,$AA480,IF($AA480='Control Panel'!$F$40,$AA480,IF($AA480='Control Panel'!$F$41,$AA480,"Error -- Availability entered in an incorrect format"))))))))</f>
        <v>N</v>
      </c>
    </row>
    <row r="481" spans="1:28" s="15" customFormat="1" x14ac:dyDescent="0.35">
      <c r="A481" s="7">
        <v>469</v>
      </c>
      <c r="B481" s="6"/>
      <c r="C481" s="12"/>
      <c r="D481" s="8"/>
      <c r="E481" s="12"/>
      <c r="F481" s="216" t="str">
        <f t="shared" si="14"/>
        <v>N/A</v>
      </c>
      <c r="G481" s="6"/>
      <c r="AA481" s="15" t="str">
        <f t="shared" si="15"/>
        <v/>
      </c>
      <c r="AB481" s="15" t="str">
        <f>IF(LEN($AA481)=0,"N",IF(LEN($AA481)&gt;1,"Error -- Availability entered in an incorrect format",IF($AA481='Control Panel'!$F$36,$AA481,IF($AA481='Control Panel'!$F$37,$AA481,IF($AA481='Control Panel'!$F$38,$AA481,IF($AA481='Control Panel'!$F$39,$AA481,IF($AA481='Control Panel'!$F$40,$AA481,IF($AA481='Control Panel'!$F$41,$AA481,"Error -- Availability entered in an incorrect format"))))))))</f>
        <v>N</v>
      </c>
    </row>
    <row r="482" spans="1:28" s="15" customFormat="1" x14ac:dyDescent="0.35">
      <c r="A482" s="7">
        <v>470</v>
      </c>
      <c r="B482" s="6"/>
      <c r="C482" s="12"/>
      <c r="D482" s="8"/>
      <c r="E482" s="12"/>
      <c r="F482" s="216" t="str">
        <f t="shared" si="14"/>
        <v>N/A</v>
      </c>
      <c r="G482" s="6"/>
      <c r="AA482" s="15" t="str">
        <f t="shared" si="15"/>
        <v/>
      </c>
      <c r="AB482" s="15" t="str">
        <f>IF(LEN($AA482)=0,"N",IF(LEN($AA482)&gt;1,"Error -- Availability entered in an incorrect format",IF($AA482='Control Panel'!$F$36,$AA482,IF($AA482='Control Panel'!$F$37,$AA482,IF($AA482='Control Panel'!$F$38,$AA482,IF($AA482='Control Panel'!$F$39,$AA482,IF($AA482='Control Panel'!$F$40,$AA482,IF($AA482='Control Panel'!$F$41,$AA482,"Error -- Availability entered in an incorrect format"))))))))</f>
        <v>N</v>
      </c>
    </row>
    <row r="483" spans="1:28" s="15" customFormat="1" x14ac:dyDescent="0.35">
      <c r="A483" s="7">
        <v>471</v>
      </c>
      <c r="B483" s="6"/>
      <c r="C483" s="12"/>
      <c r="D483" s="8"/>
      <c r="E483" s="12"/>
      <c r="F483" s="216" t="str">
        <f t="shared" si="14"/>
        <v>N/A</v>
      </c>
      <c r="G483" s="6"/>
      <c r="AA483" s="15" t="str">
        <f t="shared" si="15"/>
        <v/>
      </c>
      <c r="AB483" s="15" t="str">
        <f>IF(LEN($AA483)=0,"N",IF(LEN($AA483)&gt;1,"Error -- Availability entered in an incorrect format",IF($AA483='Control Panel'!$F$36,$AA483,IF($AA483='Control Panel'!$F$37,$AA483,IF($AA483='Control Panel'!$F$38,$AA483,IF($AA483='Control Panel'!$F$39,$AA483,IF($AA483='Control Panel'!$F$40,$AA483,IF($AA483='Control Panel'!$F$41,$AA483,"Error -- Availability entered in an incorrect format"))))))))</f>
        <v>N</v>
      </c>
    </row>
    <row r="484" spans="1:28" s="15" customFormat="1" x14ac:dyDescent="0.35">
      <c r="A484" s="7">
        <v>472</v>
      </c>
      <c r="B484" s="6"/>
      <c r="C484" s="12"/>
      <c r="D484" s="8"/>
      <c r="E484" s="12"/>
      <c r="F484" s="216" t="str">
        <f t="shared" si="14"/>
        <v>N/A</v>
      </c>
      <c r="G484" s="6"/>
      <c r="AA484" s="15" t="str">
        <f t="shared" si="15"/>
        <v/>
      </c>
      <c r="AB484" s="15" t="str">
        <f>IF(LEN($AA484)=0,"N",IF(LEN($AA484)&gt;1,"Error -- Availability entered in an incorrect format",IF($AA484='Control Panel'!$F$36,$AA484,IF($AA484='Control Panel'!$F$37,$AA484,IF($AA484='Control Panel'!$F$38,$AA484,IF($AA484='Control Panel'!$F$39,$AA484,IF($AA484='Control Panel'!$F$40,$AA484,IF($AA484='Control Panel'!$F$41,$AA484,"Error -- Availability entered in an incorrect format"))))))))</f>
        <v>N</v>
      </c>
    </row>
    <row r="485" spans="1:28" s="15" customFormat="1" x14ac:dyDescent="0.35">
      <c r="A485" s="7">
        <v>473</v>
      </c>
      <c r="B485" s="6"/>
      <c r="C485" s="12"/>
      <c r="D485" s="8"/>
      <c r="E485" s="12"/>
      <c r="F485" s="216" t="str">
        <f t="shared" si="14"/>
        <v>N/A</v>
      </c>
      <c r="G485" s="6"/>
      <c r="AA485" s="15" t="str">
        <f t="shared" si="15"/>
        <v/>
      </c>
      <c r="AB485" s="15" t="str">
        <f>IF(LEN($AA485)=0,"N",IF(LEN($AA485)&gt;1,"Error -- Availability entered in an incorrect format",IF($AA485='Control Panel'!$F$36,$AA485,IF($AA485='Control Panel'!$F$37,$AA485,IF($AA485='Control Panel'!$F$38,$AA485,IF($AA485='Control Panel'!$F$39,$AA485,IF($AA485='Control Panel'!$F$40,$AA485,IF($AA485='Control Panel'!$F$41,$AA485,"Error -- Availability entered in an incorrect format"))))))))</f>
        <v>N</v>
      </c>
    </row>
    <row r="486" spans="1:28" s="15" customFormat="1" x14ac:dyDescent="0.35">
      <c r="A486" s="7">
        <v>474</v>
      </c>
      <c r="B486" s="6"/>
      <c r="C486" s="12"/>
      <c r="D486" s="8"/>
      <c r="E486" s="12"/>
      <c r="F486" s="216" t="str">
        <f t="shared" si="14"/>
        <v>N/A</v>
      </c>
      <c r="G486" s="6"/>
      <c r="AA486" s="15" t="str">
        <f t="shared" si="15"/>
        <v/>
      </c>
      <c r="AB486" s="15" t="str">
        <f>IF(LEN($AA486)=0,"N",IF(LEN($AA486)&gt;1,"Error -- Availability entered in an incorrect format",IF($AA486='Control Panel'!$F$36,$AA486,IF($AA486='Control Panel'!$F$37,$AA486,IF($AA486='Control Panel'!$F$38,$AA486,IF($AA486='Control Panel'!$F$39,$AA486,IF($AA486='Control Panel'!$F$40,$AA486,IF($AA486='Control Panel'!$F$41,$AA486,"Error -- Availability entered in an incorrect format"))))))))</f>
        <v>N</v>
      </c>
    </row>
    <row r="487" spans="1:28" s="15" customFormat="1" x14ac:dyDescent="0.35">
      <c r="A487" s="7">
        <v>475</v>
      </c>
      <c r="B487" s="6"/>
      <c r="C487" s="12"/>
      <c r="D487" s="8"/>
      <c r="E487" s="12"/>
      <c r="F487" s="216" t="str">
        <f t="shared" si="14"/>
        <v>N/A</v>
      </c>
      <c r="G487" s="6"/>
      <c r="AA487" s="15" t="str">
        <f t="shared" si="15"/>
        <v/>
      </c>
      <c r="AB487" s="15" t="str">
        <f>IF(LEN($AA487)=0,"N",IF(LEN($AA487)&gt;1,"Error -- Availability entered in an incorrect format",IF($AA487='Control Panel'!$F$36,$AA487,IF($AA487='Control Panel'!$F$37,$AA487,IF($AA487='Control Panel'!$F$38,$AA487,IF($AA487='Control Panel'!$F$39,$AA487,IF($AA487='Control Panel'!$F$40,$AA487,IF($AA487='Control Panel'!$F$41,$AA487,"Error -- Availability entered in an incorrect format"))))))))</f>
        <v>N</v>
      </c>
    </row>
    <row r="488" spans="1:28" s="15" customFormat="1" x14ac:dyDescent="0.35">
      <c r="A488" s="7">
        <v>476</v>
      </c>
      <c r="B488" s="6"/>
      <c r="C488" s="12"/>
      <c r="D488" s="8"/>
      <c r="E488" s="12"/>
      <c r="F488" s="216" t="str">
        <f t="shared" si="14"/>
        <v>N/A</v>
      </c>
      <c r="G488" s="6"/>
      <c r="AA488" s="15" t="str">
        <f t="shared" si="15"/>
        <v/>
      </c>
      <c r="AB488" s="15" t="str">
        <f>IF(LEN($AA488)=0,"N",IF(LEN($AA488)&gt;1,"Error -- Availability entered in an incorrect format",IF($AA488='Control Panel'!$F$36,$AA488,IF($AA488='Control Panel'!$F$37,$AA488,IF($AA488='Control Panel'!$F$38,$AA488,IF($AA488='Control Panel'!$F$39,$AA488,IF($AA488='Control Panel'!$F$40,$AA488,IF($AA488='Control Panel'!$F$41,$AA488,"Error -- Availability entered in an incorrect format"))))))))</f>
        <v>N</v>
      </c>
    </row>
    <row r="489" spans="1:28" s="15" customFormat="1" x14ac:dyDescent="0.35">
      <c r="A489" s="7">
        <v>477</v>
      </c>
      <c r="B489" s="6"/>
      <c r="C489" s="12"/>
      <c r="D489" s="8"/>
      <c r="E489" s="12"/>
      <c r="F489" s="216" t="str">
        <f t="shared" si="14"/>
        <v>N/A</v>
      </c>
      <c r="G489" s="6"/>
      <c r="AA489" s="15" t="str">
        <f t="shared" si="15"/>
        <v/>
      </c>
      <c r="AB489" s="15" t="str">
        <f>IF(LEN($AA489)=0,"N",IF(LEN($AA489)&gt;1,"Error -- Availability entered in an incorrect format",IF($AA489='Control Panel'!$F$36,$AA489,IF($AA489='Control Panel'!$F$37,$AA489,IF($AA489='Control Panel'!$F$38,$AA489,IF($AA489='Control Panel'!$F$39,$AA489,IF($AA489='Control Panel'!$F$40,$AA489,IF($AA489='Control Panel'!$F$41,$AA489,"Error -- Availability entered in an incorrect format"))))))))</f>
        <v>N</v>
      </c>
    </row>
    <row r="490" spans="1:28" s="15" customFormat="1" x14ac:dyDescent="0.35">
      <c r="A490" s="7">
        <v>478</v>
      </c>
      <c r="B490" s="6"/>
      <c r="C490" s="12"/>
      <c r="D490" s="8"/>
      <c r="E490" s="12"/>
      <c r="F490" s="216" t="str">
        <f t="shared" si="14"/>
        <v>N/A</v>
      </c>
      <c r="G490" s="6"/>
      <c r="AA490" s="15" t="str">
        <f t="shared" si="15"/>
        <v/>
      </c>
      <c r="AB490" s="15" t="str">
        <f>IF(LEN($AA490)=0,"N",IF(LEN($AA490)&gt;1,"Error -- Availability entered in an incorrect format",IF($AA490='Control Panel'!$F$36,$AA490,IF($AA490='Control Panel'!$F$37,$AA490,IF($AA490='Control Panel'!$F$38,$AA490,IF($AA490='Control Panel'!$F$39,$AA490,IF($AA490='Control Panel'!$F$40,$AA490,IF($AA490='Control Panel'!$F$41,$AA490,"Error -- Availability entered in an incorrect format"))))))))</f>
        <v>N</v>
      </c>
    </row>
    <row r="491" spans="1:28" s="15" customFormat="1" x14ac:dyDescent="0.35">
      <c r="A491" s="7">
        <v>479</v>
      </c>
      <c r="B491" s="6"/>
      <c r="C491" s="12"/>
      <c r="D491" s="8"/>
      <c r="E491" s="12"/>
      <c r="F491" s="216" t="str">
        <f t="shared" si="14"/>
        <v>N/A</v>
      </c>
      <c r="G491" s="6"/>
      <c r="AA491" s="15" t="str">
        <f t="shared" si="15"/>
        <v/>
      </c>
      <c r="AB491" s="15" t="str">
        <f>IF(LEN($AA491)=0,"N",IF(LEN($AA491)&gt;1,"Error -- Availability entered in an incorrect format",IF($AA491='Control Panel'!$F$36,$AA491,IF($AA491='Control Panel'!$F$37,$AA491,IF($AA491='Control Panel'!$F$38,$AA491,IF($AA491='Control Panel'!$F$39,$AA491,IF($AA491='Control Panel'!$F$40,$AA491,IF($AA491='Control Panel'!$F$41,$AA491,"Error -- Availability entered in an incorrect format"))))))))</f>
        <v>N</v>
      </c>
    </row>
    <row r="492" spans="1:28" s="15" customFormat="1" x14ac:dyDescent="0.35">
      <c r="A492" s="7">
        <v>480</v>
      </c>
      <c r="B492" s="6"/>
      <c r="C492" s="12"/>
      <c r="D492" s="8"/>
      <c r="E492" s="12"/>
      <c r="F492" s="216" t="str">
        <f t="shared" si="14"/>
        <v>N/A</v>
      </c>
      <c r="G492" s="6"/>
      <c r="AA492" s="15" t="str">
        <f t="shared" si="15"/>
        <v/>
      </c>
      <c r="AB492" s="15" t="str">
        <f>IF(LEN($AA492)=0,"N",IF(LEN($AA492)&gt;1,"Error -- Availability entered in an incorrect format",IF($AA492='Control Panel'!$F$36,$AA492,IF($AA492='Control Panel'!$F$37,$AA492,IF($AA492='Control Panel'!$F$38,$AA492,IF($AA492='Control Panel'!$F$39,$AA492,IF($AA492='Control Panel'!$F$40,$AA492,IF($AA492='Control Panel'!$F$41,$AA492,"Error -- Availability entered in an incorrect format"))))))))</f>
        <v>N</v>
      </c>
    </row>
    <row r="493" spans="1:28" s="15" customFormat="1" x14ac:dyDescent="0.35">
      <c r="A493" s="7">
        <v>481</v>
      </c>
      <c r="B493" s="6"/>
      <c r="C493" s="12"/>
      <c r="D493" s="8"/>
      <c r="E493" s="12"/>
      <c r="F493" s="216" t="str">
        <f t="shared" si="14"/>
        <v>N/A</v>
      </c>
      <c r="G493" s="6"/>
      <c r="AA493" s="15" t="str">
        <f t="shared" si="15"/>
        <v/>
      </c>
      <c r="AB493" s="15" t="str">
        <f>IF(LEN($AA493)=0,"N",IF(LEN($AA493)&gt;1,"Error -- Availability entered in an incorrect format",IF($AA493='Control Panel'!$F$36,$AA493,IF($AA493='Control Panel'!$F$37,$AA493,IF($AA493='Control Panel'!$F$38,$AA493,IF($AA493='Control Panel'!$F$39,$AA493,IF($AA493='Control Panel'!$F$40,$AA493,IF($AA493='Control Panel'!$F$41,$AA493,"Error -- Availability entered in an incorrect format"))))))))</f>
        <v>N</v>
      </c>
    </row>
    <row r="494" spans="1:28" s="15" customFormat="1" x14ac:dyDescent="0.35">
      <c r="A494" s="7">
        <v>482</v>
      </c>
      <c r="B494" s="6"/>
      <c r="C494" s="12"/>
      <c r="D494" s="8"/>
      <c r="E494" s="12"/>
      <c r="F494" s="216" t="str">
        <f t="shared" si="14"/>
        <v>N/A</v>
      </c>
      <c r="G494" s="6"/>
      <c r="AA494" s="15" t="str">
        <f t="shared" si="15"/>
        <v/>
      </c>
      <c r="AB494" s="15" t="str">
        <f>IF(LEN($AA494)=0,"N",IF(LEN($AA494)&gt;1,"Error -- Availability entered in an incorrect format",IF($AA494='Control Panel'!$F$36,$AA494,IF($AA494='Control Panel'!$F$37,$AA494,IF($AA494='Control Panel'!$F$38,$AA494,IF($AA494='Control Panel'!$F$39,$AA494,IF($AA494='Control Panel'!$F$40,$AA494,IF($AA494='Control Panel'!$F$41,$AA494,"Error -- Availability entered in an incorrect format"))))))))</f>
        <v>N</v>
      </c>
    </row>
    <row r="495" spans="1:28" s="15" customFormat="1" x14ac:dyDescent="0.35">
      <c r="A495" s="7">
        <v>483</v>
      </c>
      <c r="B495" s="6"/>
      <c r="C495" s="12"/>
      <c r="D495" s="8"/>
      <c r="E495" s="12"/>
      <c r="F495" s="216" t="str">
        <f t="shared" si="14"/>
        <v>N/A</v>
      </c>
      <c r="G495" s="6"/>
      <c r="AA495" s="15" t="str">
        <f t="shared" si="15"/>
        <v/>
      </c>
      <c r="AB495" s="15" t="str">
        <f>IF(LEN($AA495)=0,"N",IF(LEN($AA495)&gt;1,"Error -- Availability entered in an incorrect format",IF($AA495='Control Panel'!$F$36,$AA495,IF($AA495='Control Panel'!$F$37,$AA495,IF($AA495='Control Panel'!$F$38,$AA495,IF($AA495='Control Panel'!$F$39,$AA495,IF($AA495='Control Panel'!$F$40,$AA495,IF($AA495='Control Panel'!$F$41,$AA495,"Error -- Availability entered in an incorrect format"))))))))</f>
        <v>N</v>
      </c>
    </row>
    <row r="496" spans="1:28" s="15" customFormat="1" x14ac:dyDescent="0.35">
      <c r="A496" s="7">
        <v>484</v>
      </c>
      <c r="B496" s="6"/>
      <c r="C496" s="12"/>
      <c r="D496" s="8"/>
      <c r="E496" s="12"/>
      <c r="F496" s="216" t="str">
        <f t="shared" si="14"/>
        <v>N/A</v>
      </c>
      <c r="G496" s="6"/>
      <c r="AA496" s="15" t="str">
        <f t="shared" si="15"/>
        <v/>
      </c>
      <c r="AB496" s="15" t="str">
        <f>IF(LEN($AA496)=0,"N",IF(LEN($AA496)&gt;1,"Error -- Availability entered in an incorrect format",IF($AA496='Control Panel'!$F$36,$AA496,IF($AA496='Control Panel'!$F$37,$AA496,IF($AA496='Control Panel'!$F$38,$AA496,IF($AA496='Control Panel'!$F$39,$AA496,IF($AA496='Control Panel'!$F$40,$AA496,IF($AA496='Control Panel'!$F$41,$AA496,"Error -- Availability entered in an incorrect format"))))))))</f>
        <v>N</v>
      </c>
    </row>
    <row r="497" spans="1:28" s="15" customFormat="1" x14ac:dyDescent="0.35">
      <c r="A497" s="7">
        <v>485</v>
      </c>
      <c r="B497" s="6"/>
      <c r="C497" s="12"/>
      <c r="D497" s="8"/>
      <c r="E497" s="12"/>
      <c r="F497" s="216" t="str">
        <f t="shared" si="14"/>
        <v>N/A</v>
      </c>
      <c r="G497" s="6"/>
      <c r="AA497" s="15" t="str">
        <f t="shared" si="15"/>
        <v/>
      </c>
      <c r="AB497" s="15" t="str">
        <f>IF(LEN($AA497)=0,"N",IF(LEN($AA497)&gt;1,"Error -- Availability entered in an incorrect format",IF($AA497='Control Panel'!$F$36,$AA497,IF($AA497='Control Panel'!$F$37,$AA497,IF($AA497='Control Panel'!$F$38,$AA497,IF($AA497='Control Panel'!$F$39,$AA497,IF($AA497='Control Panel'!$F$40,$AA497,IF($AA497='Control Panel'!$F$41,$AA497,"Error -- Availability entered in an incorrect format"))))))))</f>
        <v>N</v>
      </c>
    </row>
    <row r="498" spans="1:28" s="15" customFormat="1" x14ac:dyDescent="0.35">
      <c r="A498" s="7">
        <v>486</v>
      </c>
      <c r="B498" s="6"/>
      <c r="C498" s="12"/>
      <c r="D498" s="8"/>
      <c r="E498" s="12"/>
      <c r="F498" s="216" t="str">
        <f t="shared" si="14"/>
        <v>N/A</v>
      </c>
      <c r="G498" s="6"/>
      <c r="AA498" s="15" t="str">
        <f t="shared" si="15"/>
        <v/>
      </c>
      <c r="AB498" s="15" t="str">
        <f>IF(LEN($AA498)=0,"N",IF(LEN($AA498)&gt;1,"Error -- Availability entered in an incorrect format",IF($AA498='Control Panel'!$F$36,$AA498,IF($AA498='Control Panel'!$F$37,$AA498,IF($AA498='Control Panel'!$F$38,$AA498,IF($AA498='Control Panel'!$F$39,$AA498,IF($AA498='Control Panel'!$F$40,$AA498,IF($AA498='Control Panel'!$F$41,$AA498,"Error -- Availability entered in an incorrect format"))))))))</f>
        <v>N</v>
      </c>
    </row>
    <row r="499" spans="1:28" s="15" customFormat="1" x14ac:dyDescent="0.35">
      <c r="A499" s="7">
        <v>487</v>
      </c>
      <c r="B499" s="6"/>
      <c r="C499" s="12"/>
      <c r="D499" s="8"/>
      <c r="E499" s="12"/>
      <c r="F499" s="216" t="str">
        <f t="shared" si="14"/>
        <v>N/A</v>
      </c>
      <c r="G499" s="6"/>
      <c r="AA499" s="15" t="str">
        <f t="shared" si="15"/>
        <v/>
      </c>
      <c r="AB499" s="15" t="str">
        <f>IF(LEN($AA499)=0,"N",IF(LEN($AA499)&gt;1,"Error -- Availability entered in an incorrect format",IF($AA499='Control Panel'!$F$36,$AA499,IF($AA499='Control Panel'!$F$37,$AA499,IF($AA499='Control Panel'!$F$38,$AA499,IF($AA499='Control Panel'!$F$39,$AA499,IF($AA499='Control Panel'!$F$40,$AA499,IF($AA499='Control Panel'!$F$41,$AA499,"Error -- Availability entered in an incorrect format"))))))))</f>
        <v>N</v>
      </c>
    </row>
    <row r="500" spans="1:28" s="15" customFormat="1" x14ac:dyDescent="0.35">
      <c r="A500" s="7">
        <v>488</v>
      </c>
      <c r="B500" s="6"/>
      <c r="C500" s="12"/>
      <c r="D500" s="8"/>
      <c r="E500" s="12"/>
      <c r="F500" s="216" t="str">
        <f t="shared" si="14"/>
        <v>N/A</v>
      </c>
      <c r="G500" s="6"/>
      <c r="AA500" s="15" t="str">
        <f t="shared" si="15"/>
        <v/>
      </c>
      <c r="AB500" s="15" t="str">
        <f>IF(LEN($AA500)=0,"N",IF(LEN($AA500)&gt;1,"Error -- Availability entered in an incorrect format",IF($AA500='Control Panel'!$F$36,$AA500,IF($AA500='Control Panel'!$F$37,$AA500,IF($AA500='Control Panel'!$F$38,$AA500,IF($AA500='Control Panel'!$F$39,$AA500,IF($AA500='Control Panel'!$F$40,$AA500,IF($AA500='Control Panel'!$F$41,$AA500,"Error -- Availability entered in an incorrect format"))))))))</f>
        <v>N</v>
      </c>
    </row>
    <row r="501" spans="1:28" s="15" customFormat="1" x14ac:dyDescent="0.35">
      <c r="A501" s="7">
        <v>489</v>
      </c>
      <c r="B501" s="6"/>
      <c r="C501" s="12"/>
      <c r="D501" s="8"/>
      <c r="E501" s="12"/>
      <c r="F501" s="216" t="str">
        <f t="shared" si="14"/>
        <v>N/A</v>
      </c>
      <c r="G501" s="6"/>
      <c r="AA501" s="15" t="str">
        <f t="shared" si="15"/>
        <v/>
      </c>
      <c r="AB501" s="15" t="str">
        <f>IF(LEN($AA501)=0,"N",IF(LEN($AA501)&gt;1,"Error -- Availability entered in an incorrect format",IF($AA501='Control Panel'!$F$36,$AA501,IF($AA501='Control Panel'!$F$37,$AA501,IF($AA501='Control Panel'!$F$38,$AA501,IF($AA501='Control Panel'!$F$39,$AA501,IF($AA501='Control Panel'!$F$40,$AA501,IF($AA501='Control Panel'!$F$41,$AA501,"Error -- Availability entered in an incorrect format"))))))))</f>
        <v>N</v>
      </c>
    </row>
    <row r="502" spans="1:28" s="15" customFormat="1" x14ac:dyDescent="0.35">
      <c r="A502" s="7">
        <v>490</v>
      </c>
      <c r="B502" s="6"/>
      <c r="C502" s="12"/>
      <c r="D502" s="8"/>
      <c r="E502" s="12"/>
      <c r="F502" s="216" t="str">
        <f t="shared" si="14"/>
        <v>N/A</v>
      </c>
      <c r="G502" s="6"/>
      <c r="AA502" s="15" t="str">
        <f t="shared" si="15"/>
        <v/>
      </c>
      <c r="AB502" s="15" t="str">
        <f>IF(LEN($AA502)=0,"N",IF(LEN($AA502)&gt;1,"Error -- Availability entered in an incorrect format",IF($AA502='Control Panel'!$F$36,$AA502,IF($AA502='Control Panel'!$F$37,$AA502,IF($AA502='Control Panel'!$F$38,$AA502,IF($AA502='Control Panel'!$F$39,$AA502,IF($AA502='Control Panel'!$F$40,$AA502,IF($AA502='Control Panel'!$F$41,$AA502,"Error -- Availability entered in an incorrect format"))))))))</f>
        <v>N</v>
      </c>
    </row>
    <row r="503" spans="1:28" s="15" customFormat="1" x14ac:dyDescent="0.35">
      <c r="A503" s="7">
        <v>491</v>
      </c>
      <c r="B503" s="6"/>
      <c r="C503" s="12"/>
      <c r="D503" s="8"/>
      <c r="E503" s="12"/>
      <c r="F503" s="216" t="str">
        <f t="shared" si="14"/>
        <v>N/A</v>
      </c>
      <c r="G503" s="6"/>
      <c r="AA503" s="15" t="str">
        <f t="shared" si="15"/>
        <v/>
      </c>
      <c r="AB503" s="15" t="str">
        <f>IF(LEN($AA503)=0,"N",IF(LEN($AA503)&gt;1,"Error -- Availability entered in an incorrect format",IF($AA503='Control Panel'!$F$36,$AA503,IF($AA503='Control Panel'!$F$37,$AA503,IF($AA503='Control Panel'!$F$38,$AA503,IF($AA503='Control Panel'!$F$39,$AA503,IF($AA503='Control Panel'!$F$40,$AA503,IF($AA503='Control Panel'!$F$41,$AA503,"Error -- Availability entered in an incorrect format"))))))))</f>
        <v>N</v>
      </c>
    </row>
    <row r="504" spans="1:28" s="15" customFormat="1" x14ac:dyDescent="0.35">
      <c r="A504" s="7">
        <v>492</v>
      </c>
      <c r="B504" s="6"/>
      <c r="C504" s="12"/>
      <c r="D504" s="8"/>
      <c r="E504" s="12"/>
      <c r="F504" s="216" t="str">
        <f t="shared" si="14"/>
        <v>N/A</v>
      </c>
      <c r="G504" s="6"/>
      <c r="AA504" s="15" t="str">
        <f t="shared" si="15"/>
        <v/>
      </c>
      <c r="AB504" s="15" t="str">
        <f>IF(LEN($AA504)=0,"N",IF(LEN($AA504)&gt;1,"Error -- Availability entered in an incorrect format",IF($AA504='Control Panel'!$F$36,$AA504,IF($AA504='Control Panel'!$F$37,$AA504,IF($AA504='Control Panel'!$F$38,$AA504,IF($AA504='Control Panel'!$F$39,$AA504,IF($AA504='Control Panel'!$F$40,$AA504,IF($AA504='Control Panel'!$F$41,$AA504,"Error -- Availability entered in an incorrect format"))))))))</f>
        <v>N</v>
      </c>
    </row>
    <row r="505" spans="1:28" s="15" customFormat="1" x14ac:dyDescent="0.35">
      <c r="A505" s="7">
        <v>493</v>
      </c>
      <c r="B505" s="6"/>
      <c r="C505" s="12"/>
      <c r="D505" s="8"/>
      <c r="E505" s="12"/>
      <c r="F505" s="216" t="str">
        <f t="shared" si="14"/>
        <v>N/A</v>
      </c>
      <c r="G505" s="6"/>
      <c r="AA505" s="15" t="str">
        <f t="shared" si="15"/>
        <v/>
      </c>
      <c r="AB505" s="15" t="str">
        <f>IF(LEN($AA505)=0,"N",IF(LEN($AA505)&gt;1,"Error -- Availability entered in an incorrect format",IF($AA505='Control Panel'!$F$36,$AA505,IF($AA505='Control Panel'!$F$37,$AA505,IF($AA505='Control Panel'!$F$38,$AA505,IF($AA505='Control Panel'!$F$39,$AA505,IF($AA505='Control Panel'!$F$40,$AA505,IF($AA505='Control Panel'!$F$41,$AA505,"Error -- Availability entered in an incorrect format"))))))))</f>
        <v>N</v>
      </c>
    </row>
    <row r="506" spans="1:28" s="15" customFormat="1" x14ac:dyDescent="0.35">
      <c r="A506" s="7">
        <v>494</v>
      </c>
      <c r="B506" s="6"/>
      <c r="C506" s="12"/>
      <c r="D506" s="8"/>
      <c r="E506" s="12"/>
      <c r="F506" s="216" t="str">
        <f t="shared" si="14"/>
        <v>N/A</v>
      </c>
      <c r="G506" s="6"/>
      <c r="AA506" s="15" t="str">
        <f t="shared" si="15"/>
        <v/>
      </c>
      <c r="AB506" s="15" t="str">
        <f>IF(LEN($AA506)=0,"N",IF(LEN($AA506)&gt;1,"Error -- Availability entered in an incorrect format",IF($AA506='Control Panel'!$F$36,$AA506,IF($AA506='Control Panel'!$F$37,$AA506,IF($AA506='Control Panel'!$F$38,$AA506,IF($AA506='Control Panel'!$F$39,$AA506,IF($AA506='Control Panel'!$F$40,$AA506,IF($AA506='Control Panel'!$F$41,$AA506,"Error -- Availability entered in an incorrect format"))))))))</f>
        <v>N</v>
      </c>
    </row>
    <row r="507" spans="1:28" s="15" customFormat="1" x14ac:dyDescent="0.35">
      <c r="A507" s="7">
        <v>495</v>
      </c>
      <c r="B507" s="6"/>
      <c r="C507" s="12"/>
      <c r="D507" s="8"/>
      <c r="E507" s="12"/>
      <c r="F507" s="216" t="str">
        <f t="shared" si="14"/>
        <v>N/A</v>
      </c>
      <c r="G507" s="6"/>
      <c r="AA507" s="15" t="str">
        <f t="shared" si="15"/>
        <v/>
      </c>
      <c r="AB507" s="15" t="str">
        <f>IF(LEN($AA507)=0,"N",IF(LEN($AA507)&gt;1,"Error -- Availability entered in an incorrect format",IF($AA507='Control Panel'!$F$36,$AA507,IF($AA507='Control Panel'!$F$37,$AA507,IF($AA507='Control Panel'!$F$38,$AA507,IF($AA507='Control Panel'!$F$39,$AA507,IF($AA507='Control Panel'!$F$40,$AA507,IF($AA507='Control Panel'!$F$41,$AA507,"Error -- Availability entered in an incorrect format"))))))))</f>
        <v>N</v>
      </c>
    </row>
    <row r="508" spans="1:28" s="15" customFormat="1" x14ac:dyDescent="0.35">
      <c r="A508" s="7">
        <v>496</v>
      </c>
      <c r="B508" s="6"/>
      <c r="C508" s="12"/>
      <c r="D508" s="8"/>
      <c r="E508" s="12"/>
      <c r="F508" s="216" t="str">
        <f t="shared" si="14"/>
        <v>N/A</v>
      </c>
      <c r="G508" s="6"/>
      <c r="AA508" s="15" t="str">
        <f t="shared" si="15"/>
        <v/>
      </c>
      <c r="AB508" s="15" t="str">
        <f>IF(LEN($AA508)=0,"N",IF(LEN($AA508)&gt;1,"Error -- Availability entered in an incorrect format",IF($AA508='Control Panel'!$F$36,$AA508,IF($AA508='Control Panel'!$F$37,$AA508,IF($AA508='Control Panel'!$F$38,$AA508,IF($AA508='Control Panel'!$F$39,$AA508,IF($AA508='Control Panel'!$F$40,$AA508,IF($AA508='Control Panel'!$F$41,$AA508,"Error -- Availability entered in an incorrect format"))))))))</f>
        <v>N</v>
      </c>
    </row>
    <row r="509" spans="1:28" s="15" customFormat="1" x14ac:dyDescent="0.35">
      <c r="A509" s="7">
        <v>497</v>
      </c>
      <c r="B509" s="6"/>
      <c r="C509" s="12"/>
      <c r="D509" s="8"/>
      <c r="E509" s="12"/>
      <c r="F509" s="216" t="str">
        <f t="shared" si="14"/>
        <v>N/A</v>
      </c>
      <c r="G509" s="6"/>
      <c r="AA509" s="15" t="str">
        <f t="shared" si="15"/>
        <v/>
      </c>
      <c r="AB509" s="15" t="str">
        <f>IF(LEN($AA509)=0,"N",IF(LEN($AA509)&gt;1,"Error -- Availability entered in an incorrect format",IF($AA509='Control Panel'!$F$36,$AA509,IF($AA509='Control Panel'!$F$37,$AA509,IF($AA509='Control Panel'!$F$38,$AA509,IF($AA509='Control Panel'!$F$39,$AA509,IF($AA509='Control Panel'!$F$40,$AA509,IF($AA509='Control Panel'!$F$41,$AA509,"Error -- Availability entered in an incorrect format"))))))))</f>
        <v>N</v>
      </c>
    </row>
    <row r="510" spans="1:28" s="15" customFormat="1" x14ac:dyDescent="0.35">
      <c r="A510" s="7">
        <v>498</v>
      </c>
      <c r="B510" s="6"/>
      <c r="C510" s="12"/>
      <c r="D510" s="8"/>
      <c r="E510" s="12"/>
      <c r="F510" s="216" t="str">
        <f t="shared" si="14"/>
        <v>N/A</v>
      </c>
      <c r="G510" s="6"/>
      <c r="AA510" s="15" t="str">
        <f t="shared" si="15"/>
        <v/>
      </c>
      <c r="AB510" s="15" t="str">
        <f>IF(LEN($AA510)=0,"N",IF(LEN($AA510)&gt;1,"Error -- Availability entered in an incorrect format",IF($AA510='Control Panel'!$F$36,$AA510,IF($AA510='Control Panel'!$F$37,$AA510,IF($AA510='Control Panel'!$F$38,$AA510,IF($AA510='Control Panel'!$F$39,$AA510,IF($AA510='Control Panel'!$F$40,$AA510,IF($AA510='Control Panel'!$F$41,$AA510,"Error -- Availability entered in an incorrect format"))))))))</f>
        <v>N</v>
      </c>
    </row>
    <row r="511" spans="1:28" s="15" customFormat="1" x14ac:dyDescent="0.35">
      <c r="A511" s="7">
        <v>499</v>
      </c>
      <c r="B511" s="6"/>
      <c r="C511" s="12"/>
      <c r="D511" s="8"/>
      <c r="E511" s="12"/>
      <c r="F511" s="216" t="str">
        <f t="shared" si="14"/>
        <v>N/A</v>
      </c>
      <c r="G511" s="6"/>
      <c r="AA511" s="15" t="str">
        <f t="shared" si="15"/>
        <v/>
      </c>
      <c r="AB511" s="15" t="str">
        <f>IF(LEN($AA511)=0,"N",IF(LEN($AA511)&gt;1,"Error -- Availability entered in an incorrect format",IF($AA511='Control Panel'!$F$36,$AA511,IF($AA511='Control Panel'!$F$37,$AA511,IF($AA511='Control Panel'!$F$38,$AA511,IF($AA511='Control Panel'!$F$39,$AA511,IF($AA511='Control Panel'!$F$40,$AA511,IF($AA511='Control Panel'!$F$41,$AA511,"Error -- Availability entered in an incorrect format"))))))))</f>
        <v>N</v>
      </c>
    </row>
    <row r="512" spans="1:28" s="15" customFormat="1" x14ac:dyDescent="0.35">
      <c r="A512" s="7">
        <v>500</v>
      </c>
      <c r="B512" s="6"/>
      <c r="C512" s="12"/>
      <c r="D512" s="8"/>
      <c r="E512" s="12"/>
      <c r="F512" s="216" t="str">
        <f t="shared" si="14"/>
        <v>N/A</v>
      </c>
      <c r="G512" s="6"/>
      <c r="AA512" s="15" t="str">
        <f t="shared" si="15"/>
        <v/>
      </c>
      <c r="AB512" s="15" t="str">
        <f>IF(LEN($AA512)=0,"N",IF(LEN($AA512)&gt;1,"Error -- Availability entered in an incorrect format",IF($AA512='Control Panel'!$F$36,$AA512,IF($AA512='Control Panel'!$F$37,$AA512,IF($AA512='Control Panel'!$F$38,$AA512,IF($AA512='Control Panel'!$F$39,$AA512,IF($AA512='Control Panel'!$F$40,$AA512,IF($AA512='Control Panel'!$F$41,$AA512,"Error -- Availability entered in an incorrect format"))))))))</f>
        <v>N</v>
      </c>
    </row>
    <row r="513" spans="1:28" s="15" customFormat="1" x14ac:dyDescent="0.35">
      <c r="A513" s="7">
        <v>501</v>
      </c>
      <c r="B513" s="6"/>
      <c r="C513" s="12"/>
      <c r="D513" s="8"/>
      <c r="E513" s="12"/>
      <c r="F513" s="216" t="str">
        <f t="shared" si="14"/>
        <v>N/A</v>
      </c>
      <c r="G513" s="6"/>
      <c r="AA513" s="15" t="str">
        <f t="shared" si="15"/>
        <v/>
      </c>
      <c r="AB513" s="15" t="str">
        <f>IF(LEN($AA513)=0,"N",IF(LEN($AA513)&gt;1,"Error -- Availability entered in an incorrect format",IF($AA513='Control Panel'!$F$36,$AA513,IF($AA513='Control Panel'!$F$37,$AA513,IF($AA513='Control Panel'!$F$38,$AA513,IF($AA513='Control Panel'!$F$39,$AA513,IF($AA513='Control Panel'!$F$40,$AA513,IF($AA513='Control Panel'!$F$41,$AA513,"Error -- Availability entered in an incorrect format"))))))))</f>
        <v>N</v>
      </c>
    </row>
    <row r="514" spans="1:28" s="15" customFormat="1" x14ac:dyDescent="0.35">
      <c r="A514" s="7">
        <v>502</v>
      </c>
      <c r="B514" s="6"/>
      <c r="C514" s="12"/>
      <c r="D514" s="8"/>
      <c r="E514" s="12"/>
      <c r="F514" s="216" t="str">
        <f t="shared" si="14"/>
        <v>N/A</v>
      </c>
      <c r="G514" s="6"/>
      <c r="AA514" s="15" t="str">
        <f t="shared" si="15"/>
        <v/>
      </c>
      <c r="AB514" s="15" t="str">
        <f>IF(LEN($AA514)=0,"N",IF(LEN($AA514)&gt;1,"Error -- Availability entered in an incorrect format",IF($AA514='Control Panel'!$F$36,$AA514,IF($AA514='Control Panel'!$F$37,$AA514,IF($AA514='Control Panel'!$F$38,$AA514,IF($AA514='Control Panel'!$F$39,$AA514,IF($AA514='Control Panel'!$F$40,$AA514,IF($AA514='Control Panel'!$F$41,$AA514,"Error -- Availability entered in an incorrect format"))))))))</f>
        <v>N</v>
      </c>
    </row>
    <row r="515" spans="1:28" s="15" customFormat="1" x14ac:dyDescent="0.35">
      <c r="A515" s="7">
        <v>503</v>
      </c>
      <c r="B515" s="6"/>
      <c r="C515" s="12"/>
      <c r="D515" s="8"/>
      <c r="E515" s="12"/>
      <c r="F515" s="216" t="str">
        <f t="shared" si="14"/>
        <v>N/A</v>
      </c>
      <c r="G515" s="6"/>
      <c r="AA515" s="15" t="str">
        <f t="shared" si="15"/>
        <v/>
      </c>
      <c r="AB515" s="15" t="str">
        <f>IF(LEN($AA515)=0,"N",IF(LEN($AA515)&gt;1,"Error -- Availability entered in an incorrect format",IF($AA515='Control Panel'!$F$36,$AA515,IF($AA515='Control Panel'!$F$37,$AA515,IF($AA515='Control Panel'!$F$38,$AA515,IF($AA515='Control Panel'!$F$39,$AA515,IF($AA515='Control Panel'!$F$40,$AA515,IF($AA515='Control Panel'!$F$41,$AA515,"Error -- Availability entered in an incorrect format"))))))))</f>
        <v>N</v>
      </c>
    </row>
    <row r="516" spans="1:28" s="15" customFormat="1" x14ac:dyDescent="0.35">
      <c r="A516" s="7">
        <v>504</v>
      </c>
      <c r="B516" s="6"/>
      <c r="C516" s="12"/>
      <c r="D516" s="8"/>
      <c r="E516" s="12"/>
      <c r="F516" s="216" t="str">
        <f t="shared" si="14"/>
        <v>N/A</v>
      </c>
      <c r="G516" s="6"/>
      <c r="AA516" s="15" t="str">
        <f t="shared" si="15"/>
        <v/>
      </c>
      <c r="AB516" s="15" t="str">
        <f>IF(LEN($AA516)=0,"N",IF(LEN($AA516)&gt;1,"Error -- Availability entered in an incorrect format",IF($AA516='Control Panel'!$F$36,$AA516,IF($AA516='Control Panel'!$F$37,$AA516,IF($AA516='Control Panel'!$F$38,$AA516,IF($AA516='Control Panel'!$F$39,$AA516,IF($AA516='Control Panel'!$F$40,$AA516,IF($AA516='Control Panel'!$F$41,$AA516,"Error -- Availability entered in an incorrect format"))))))))</f>
        <v>N</v>
      </c>
    </row>
    <row r="517" spans="1:28" s="15" customFormat="1" x14ac:dyDescent="0.35">
      <c r="A517" s="7">
        <v>505</v>
      </c>
      <c r="B517" s="6"/>
      <c r="C517" s="12"/>
      <c r="D517" s="8"/>
      <c r="E517" s="12"/>
      <c r="F517" s="216" t="str">
        <f t="shared" si="14"/>
        <v>N/A</v>
      </c>
      <c r="G517" s="6"/>
      <c r="AA517" s="15" t="str">
        <f t="shared" si="15"/>
        <v/>
      </c>
      <c r="AB517" s="15" t="str">
        <f>IF(LEN($AA517)=0,"N",IF(LEN($AA517)&gt;1,"Error -- Availability entered in an incorrect format",IF($AA517='Control Panel'!$F$36,$AA517,IF($AA517='Control Panel'!$F$37,$AA517,IF($AA517='Control Panel'!$F$38,$AA517,IF($AA517='Control Panel'!$F$39,$AA517,IF($AA517='Control Panel'!$F$40,$AA517,IF($AA517='Control Panel'!$F$41,$AA517,"Error -- Availability entered in an incorrect format"))))))))</f>
        <v>N</v>
      </c>
    </row>
    <row r="518" spans="1:28" s="15" customFormat="1" x14ac:dyDescent="0.35">
      <c r="A518" s="7">
        <v>506</v>
      </c>
      <c r="B518" s="6"/>
      <c r="C518" s="12"/>
      <c r="D518" s="8"/>
      <c r="E518" s="12"/>
      <c r="F518" s="216" t="str">
        <f t="shared" si="14"/>
        <v>N/A</v>
      </c>
      <c r="G518" s="6"/>
      <c r="AA518" s="15" t="str">
        <f t="shared" si="15"/>
        <v/>
      </c>
      <c r="AB518" s="15" t="str">
        <f>IF(LEN($AA518)=0,"N",IF(LEN($AA518)&gt;1,"Error -- Availability entered in an incorrect format",IF($AA518='Control Panel'!$F$36,$AA518,IF($AA518='Control Panel'!$F$37,$AA518,IF($AA518='Control Panel'!$F$38,$AA518,IF($AA518='Control Panel'!$F$39,$AA518,IF($AA518='Control Panel'!$F$40,$AA518,IF($AA518='Control Panel'!$F$41,$AA518,"Error -- Availability entered in an incorrect format"))))))))</f>
        <v>N</v>
      </c>
    </row>
    <row r="519" spans="1:28" s="15" customFormat="1" x14ac:dyDescent="0.35">
      <c r="A519" s="7">
        <v>507</v>
      </c>
      <c r="B519" s="6"/>
      <c r="C519" s="12"/>
      <c r="D519" s="8"/>
      <c r="E519" s="12"/>
      <c r="F519" s="216" t="str">
        <f t="shared" si="14"/>
        <v>N/A</v>
      </c>
      <c r="G519" s="6"/>
      <c r="AA519" s="15" t="str">
        <f t="shared" si="15"/>
        <v/>
      </c>
      <c r="AB519" s="15" t="str">
        <f>IF(LEN($AA519)=0,"N",IF(LEN($AA519)&gt;1,"Error -- Availability entered in an incorrect format",IF($AA519='Control Panel'!$F$36,$AA519,IF($AA519='Control Panel'!$F$37,$AA519,IF($AA519='Control Panel'!$F$38,$AA519,IF($AA519='Control Panel'!$F$39,$AA519,IF($AA519='Control Panel'!$F$40,$AA519,IF($AA519='Control Panel'!$F$41,$AA519,"Error -- Availability entered in an incorrect format"))))))))</f>
        <v>N</v>
      </c>
    </row>
    <row r="520" spans="1:28" s="15" customFormat="1" x14ac:dyDescent="0.35">
      <c r="A520" s="7">
        <v>508</v>
      </c>
      <c r="B520" s="6"/>
      <c r="C520" s="12"/>
      <c r="D520" s="8"/>
      <c r="E520" s="12"/>
      <c r="F520" s="216" t="str">
        <f t="shared" si="14"/>
        <v>N/A</v>
      </c>
      <c r="G520" s="6"/>
      <c r="AA520" s="15" t="str">
        <f t="shared" si="15"/>
        <v/>
      </c>
      <c r="AB520" s="15" t="str">
        <f>IF(LEN($AA520)=0,"N",IF(LEN($AA520)&gt;1,"Error -- Availability entered in an incorrect format",IF($AA520='Control Panel'!$F$36,$AA520,IF($AA520='Control Panel'!$F$37,$AA520,IF($AA520='Control Panel'!$F$38,$AA520,IF($AA520='Control Panel'!$F$39,$AA520,IF($AA520='Control Panel'!$F$40,$AA520,IF($AA520='Control Panel'!$F$41,$AA520,"Error -- Availability entered in an incorrect format"))))))))</f>
        <v>N</v>
      </c>
    </row>
    <row r="521" spans="1:28" s="15" customFormat="1" x14ac:dyDescent="0.35">
      <c r="A521" s="7">
        <v>509</v>
      </c>
      <c r="B521" s="6"/>
      <c r="C521" s="12"/>
      <c r="D521" s="8"/>
      <c r="E521" s="12"/>
      <c r="F521" s="216" t="str">
        <f t="shared" si="14"/>
        <v>N/A</v>
      </c>
      <c r="G521" s="6"/>
      <c r="AA521" s="15" t="str">
        <f t="shared" si="15"/>
        <v/>
      </c>
      <c r="AB521" s="15" t="str">
        <f>IF(LEN($AA521)=0,"N",IF(LEN($AA521)&gt;1,"Error -- Availability entered in an incorrect format",IF($AA521='Control Panel'!$F$36,$AA521,IF($AA521='Control Panel'!$F$37,$AA521,IF($AA521='Control Panel'!$F$38,$AA521,IF($AA521='Control Panel'!$F$39,$AA521,IF($AA521='Control Panel'!$F$40,$AA521,IF($AA521='Control Panel'!$F$41,$AA521,"Error -- Availability entered in an incorrect format"))))))))</f>
        <v>N</v>
      </c>
    </row>
    <row r="522" spans="1:28" s="15" customFormat="1" x14ac:dyDescent="0.35">
      <c r="A522" s="7">
        <v>510</v>
      </c>
      <c r="B522" s="6"/>
      <c r="C522" s="12"/>
      <c r="D522" s="8"/>
      <c r="E522" s="12"/>
      <c r="F522" s="216" t="str">
        <f t="shared" si="14"/>
        <v>N/A</v>
      </c>
      <c r="G522" s="6"/>
      <c r="AA522" s="15" t="str">
        <f t="shared" si="15"/>
        <v/>
      </c>
      <c r="AB522" s="15" t="str">
        <f>IF(LEN($AA522)=0,"N",IF(LEN($AA522)&gt;1,"Error -- Availability entered in an incorrect format",IF($AA522='Control Panel'!$F$36,$AA522,IF($AA522='Control Panel'!$F$37,$AA522,IF($AA522='Control Panel'!$F$38,$AA522,IF($AA522='Control Panel'!$F$39,$AA522,IF($AA522='Control Panel'!$F$40,$AA522,IF($AA522='Control Panel'!$F$41,$AA522,"Error -- Availability entered in an incorrect format"))))))))</f>
        <v>N</v>
      </c>
    </row>
    <row r="523" spans="1:28" s="15" customFormat="1" x14ac:dyDescent="0.35">
      <c r="A523" s="7">
        <v>511</v>
      </c>
      <c r="B523" s="6"/>
      <c r="C523" s="12"/>
      <c r="D523" s="8"/>
      <c r="E523" s="12"/>
      <c r="F523" s="216" t="str">
        <f t="shared" si="14"/>
        <v>N/A</v>
      </c>
      <c r="G523" s="6"/>
      <c r="AA523" s="15" t="str">
        <f t="shared" si="15"/>
        <v/>
      </c>
      <c r="AB523" s="15" t="str">
        <f>IF(LEN($AA523)=0,"N",IF(LEN($AA523)&gt;1,"Error -- Availability entered in an incorrect format",IF($AA523='Control Panel'!$F$36,$AA523,IF($AA523='Control Panel'!$F$37,$AA523,IF($AA523='Control Panel'!$F$38,$AA523,IF($AA523='Control Panel'!$F$39,$AA523,IF($AA523='Control Panel'!$F$40,$AA523,IF($AA523='Control Panel'!$F$41,$AA523,"Error -- Availability entered in an incorrect format"))))))))</f>
        <v>N</v>
      </c>
    </row>
    <row r="524" spans="1:28" s="15" customFormat="1" x14ac:dyDescent="0.35">
      <c r="A524" s="7">
        <v>512</v>
      </c>
      <c r="B524" s="6"/>
      <c r="C524" s="12"/>
      <c r="D524" s="8"/>
      <c r="E524" s="12"/>
      <c r="F524" s="216" t="str">
        <f t="shared" si="14"/>
        <v>N/A</v>
      </c>
      <c r="G524" s="6"/>
      <c r="AA524" s="15" t="str">
        <f t="shared" si="15"/>
        <v/>
      </c>
      <c r="AB524" s="15" t="str">
        <f>IF(LEN($AA524)=0,"N",IF(LEN($AA524)&gt;1,"Error -- Availability entered in an incorrect format",IF($AA524='Control Panel'!$F$36,$AA524,IF($AA524='Control Panel'!$F$37,$AA524,IF($AA524='Control Panel'!$F$38,$AA524,IF($AA524='Control Panel'!$F$39,$AA524,IF($AA524='Control Panel'!$F$40,$AA524,IF($AA524='Control Panel'!$F$41,$AA524,"Error -- Availability entered in an incorrect format"))))))))</f>
        <v>N</v>
      </c>
    </row>
    <row r="525" spans="1:28" s="15" customFormat="1" x14ac:dyDescent="0.35">
      <c r="A525" s="7">
        <v>513</v>
      </c>
      <c r="B525" s="6"/>
      <c r="C525" s="12"/>
      <c r="D525" s="8"/>
      <c r="E525" s="12"/>
      <c r="F525" s="216" t="str">
        <f t="shared" si="14"/>
        <v>N/A</v>
      </c>
      <c r="G525" s="6"/>
      <c r="AA525" s="15" t="str">
        <f t="shared" si="15"/>
        <v/>
      </c>
      <c r="AB525" s="15" t="str">
        <f>IF(LEN($AA525)=0,"N",IF(LEN($AA525)&gt;1,"Error -- Availability entered in an incorrect format",IF($AA525='Control Panel'!$F$36,$AA525,IF($AA525='Control Panel'!$F$37,$AA525,IF($AA525='Control Panel'!$F$38,$AA525,IF($AA525='Control Panel'!$F$39,$AA525,IF($AA525='Control Panel'!$F$40,$AA525,IF($AA525='Control Panel'!$F$41,$AA525,"Error -- Availability entered in an incorrect format"))))))))</f>
        <v>N</v>
      </c>
    </row>
    <row r="526" spans="1:28" s="15" customFormat="1" x14ac:dyDescent="0.35">
      <c r="A526" s="7">
        <v>514</v>
      </c>
      <c r="B526" s="6"/>
      <c r="C526" s="12"/>
      <c r="D526" s="8"/>
      <c r="E526" s="12"/>
      <c r="F526" s="216" t="str">
        <f t="shared" ref="F526:F589" si="16">IF($D$10=$A$9,"N/A",$D$10)</f>
        <v>N/A</v>
      </c>
      <c r="G526" s="6"/>
      <c r="AA526" s="15" t="str">
        <f t="shared" ref="AA526:AA589" si="17">TRIM($D526)</f>
        <v/>
      </c>
      <c r="AB526" s="15" t="str">
        <f>IF(LEN($AA526)=0,"N",IF(LEN($AA526)&gt;1,"Error -- Availability entered in an incorrect format",IF($AA526='Control Panel'!$F$36,$AA526,IF($AA526='Control Panel'!$F$37,$AA526,IF($AA526='Control Panel'!$F$38,$AA526,IF($AA526='Control Panel'!$F$39,$AA526,IF($AA526='Control Panel'!$F$40,$AA526,IF($AA526='Control Panel'!$F$41,$AA526,"Error -- Availability entered in an incorrect format"))))))))</f>
        <v>N</v>
      </c>
    </row>
    <row r="527" spans="1:28" s="15" customFormat="1" x14ac:dyDescent="0.35">
      <c r="A527" s="7">
        <v>515</v>
      </c>
      <c r="B527" s="6"/>
      <c r="C527" s="12"/>
      <c r="D527" s="8"/>
      <c r="E527" s="12"/>
      <c r="F527" s="216" t="str">
        <f t="shared" si="16"/>
        <v>N/A</v>
      </c>
      <c r="G527" s="6"/>
      <c r="AA527" s="15" t="str">
        <f t="shared" si="17"/>
        <v/>
      </c>
      <c r="AB527" s="15" t="str">
        <f>IF(LEN($AA527)=0,"N",IF(LEN($AA527)&gt;1,"Error -- Availability entered in an incorrect format",IF($AA527='Control Panel'!$F$36,$AA527,IF($AA527='Control Panel'!$F$37,$AA527,IF($AA527='Control Panel'!$F$38,$AA527,IF($AA527='Control Panel'!$F$39,$AA527,IF($AA527='Control Panel'!$F$40,$AA527,IF($AA527='Control Panel'!$F$41,$AA527,"Error -- Availability entered in an incorrect format"))))))))</f>
        <v>N</v>
      </c>
    </row>
    <row r="528" spans="1:28" s="15" customFormat="1" x14ac:dyDescent="0.35">
      <c r="A528" s="7">
        <v>516</v>
      </c>
      <c r="B528" s="6"/>
      <c r="C528" s="12"/>
      <c r="D528" s="8"/>
      <c r="E528" s="12"/>
      <c r="F528" s="216" t="str">
        <f t="shared" si="16"/>
        <v>N/A</v>
      </c>
      <c r="G528" s="6"/>
      <c r="AA528" s="15" t="str">
        <f t="shared" si="17"/>
        <v/>
      </c>
      <c r="AB528" s="15" t="str">
        <f>IF(LEN($AA528)=0,"N",IF(LEN($AA528)&gt;1,"Error -- Availability entered in an incorrect format",IF($AA528='Control Panel'!$F$36,$AA528,IF($AA528='Control Panel'!$F$37,$AA528,IF($AA528='Control Panel'!$F$38,$AA528,IF($AA528='Control Panel'!$F$39,$AA528,IF($AA528='Control Panel'!$F$40,$AA528,IF($AA528='Control Panel'!$F$41,$AA528,"Error -- Availability entered in an incorrect format"))))))))</f>
        <v>N</v>
      </c>
    </row>
    <row r="529" spans="1:28" s="15" customFormat="1" x14ac:dyDescent="0.35">
      <c r="A529" s="7">
        <v>517</v>
      </c>
      <c r="B529" s="6"/>
      <c r="C529" s="12"/>
      <c r="D529" s="8"/>
      <c r="E529" s="12"/>
      <c r="F529" s="216" t="str">
        <f t="shared" si="16"/>
        <v>N/A</v>
      </c>
      <c r="G529" s="6"/>
      <c r="AA529" s="15" t="str">
        <f t="shared" si="17"/>
        <v/>
      </c>
      <c r="AB529" s="15" t="str">
        <f>IF(LEN($AA529)=0,"N",IF(LEN($AA529)&gt;1,"Error -- Availability entered in an incorrect format",IF($AA529='Control Panel'!$F$36,$AA529,IF($AA529='Control Panel'!$F$37,$AA529,IF($AA529='Control Panel'!$F$38,$AA529,IF($AA529='Control Panel'!$F$39,$AA529,IF($AA529='Control Panel'!$F$40,$AA529,IF($AA529='Control Panel'!$F$41,$AA529,"Error -- Availability entered in an incorrect format"))))))))</f>
        <v>N</v>
      </c>
    </row>
    <row r="530" spans="1:28" s="15" customFormat="1" x14ac:dyDescent="0.35">
      <c r="A530" s="7">
        <v>518</v>
      </c>
      <c r="B530" s="6"/>
      <c r="C530" s="12"/>
      <c r="D530" s="8"/>
      <c r="E530" s="12"/>
      <c r="F530" s="216" t="str">
        <f t="shared" si="16"/>
        <v>N/A</v>
      </c>
      <c r="G530" s="6"/>
      <c r="AA530" s="15" t="str">
        <f t="shared" si="17"/>
        <v/>
      </c>
      <c r="AB530" s="15" t="str">
        <f>IF(LEN($AA530)=0,"N",IF(LEN($AA530)&gt;1,"Error -- Availability entered in an incorrect format",IF($AA530='Control Panel'!$F$36,$AA530,IF($AA530='Control Panel'!$F$37,$AA530,IF($AA530='Control Panel'!$F$38,$AA530,IF($AA530='Control Panel'!$F$39,$AA530,IF($AA530='Control Panel'!$F$40,$AA530,IF($AA530='Control Panel'!$F$41,$AA530,"Error -- Availability entered in an incorrect format"))))))))</f>
        <v>N</v>
      </c>
    </row>
    <row r="531" spans="1:28" s="15" customFormat="1" x14ac:dyDescent="0.35">
      <c r="A531" s="7">
        <v>519</v>
      </c>
      <c r="B531" s="6"/>
      <c r="C531" s="12"/>
      <c r="D531" s="8"/>
      <c r="E531" s="12"/>
      <c r="F531" s="216" t="str">
        <f t="shared" si="16"/>
        <v>N/A</v>
      </c>
      <c r="G531" s="6"/>
      <c r="AA531" s="15" t="str">
        <f t="shared" si="17"/>
        <v/>
      </c>
      <c r="AB531" s="15" t="str">
        <f>IF(LEN($AA531)=0,"N",IF(LEN($AA531)&gt;1,"Error -- Availability entered in an incorrect format",IF($AA531='Control Panel'!$F$36,$AA531,IF($AA531='Control Panel'!$F$37,$AA531,IF($AA531='Control Panel'!$F$38,$AA531,IF($AA531='Control Panel'!$F$39,$AA531,IF($AA531='Control Panel'!$F$40,$AA531,IF($AA531='Control Panel'!$F$41,$AA531,"Error -- Availability entered in an incorrect format"))))))))</f>
        <v>N</v>
      </c>
    </row>
    <row r="532" spans="1:28" s="15" customFormat="1" x14ac:dyDescent="0.35">
      <c r="A532" s="7">
        <v>520</v>
      </c>
      <c r="B532" s="6"/>
      <c r="C532" s="12"/>
      <c r="D532" s="8"/>
      <c r="E532" s="12"/>
      <c r="F532" s="216" t="str">
        <f t="shared" si="16"/>
        <v>N/A</v>
      </c>
      <c r="G532" s="6"/>
      <c r="AA532" s="15" t="str">
        <f t="shared" si="17"/>
        <v/>
      </c>
      <c r="AB532" s="15" t="str">
        <f>IF(LEN($AA532)=0,"N",IF(LEN($AA532)&gt;1,"Error -- Availability entered in an incorrect format",IF($AA532='Control Panel'!$F$36,$AA532,IF($AA532='Control Panel'!$F$37,$AA532,IF($AA532='Control Panel'!$F$38,$AA532,IF($AA532='Control Panel'!$F$39,$AA532,IF($AA532='Control Panel'!$F$40,$AA532,IF($AA532='Control Panel'!$F$41,$AA532,"Error -- Availability entered in an incorrect format"))))))))</f>
        <v>N</v>
      </c>
    </row>
    <row r="533" spans="1:28" s="15" customFormat="1" x14ac:dyDescent="0.35">
      <c r="A533" s="7">
        <v>521</v>
      </c>
      <c r="B533" s="6"/>
      <c r="C533" s="12"/>
      <c r="D533" s="8"/>
      <c r="E533" s="12"/>
      <c r="F533" s="216" t="str">
        <f t="shared" si="16"/>
        <v>N/A</v>
      </c>
      <c r="G533" s="6"/>
      <c r="AA533" s="15" t="str">
        <f t="shared" si="17"/>
        <v/>
      </c>
      <c r="AB533" s="15" t="str">
        <f>IF(LEN($AA533)=0,"N",IF(LEN($AA533)&gt;1,"Error -- Availability entered in an incorrect format",IF($AA533='Control Panel'!$F$36,$AA533,IF($AA533='Control Panel'!$F$37,$AA533,IF($AA533='Control Panel'!$F$38,$AA533,IF($AA533='Control Panel'!$F$39,$AA533,IF($AA533='Control Panel'!$F$40,$AA533,IF($AA533='Control Panel'!$F$41,$AA533,"Error -- Availability entered in an incorrect format"))))))))</f>
        <v>N</v>
      </c>
    </row>
    <row r="534" spans="1:28" s="15" customFormat="1" x14ac:dyDescent="0.35">
      <c r="A534" s="7">
        <v>522</v>
      </c>
      <c r="B534" s="6"/>
      <c r="C534" s="12"/>
      <c r="D534" s="8"/>
      <c r="E534" s="12"/>
      <c r="F534" s="216" t="str">
        <f t="shared" si="16"/>
        <v>N/A</v>
      </c>
      <c r="G534" s="6"/>
      <c r="AA534" s="15" t="str">
        <f t="shared" si="17"/>
        <v/>
      </c>
      <c r="AB534" s="15" t="str">
        <f>IF(LEN($AA534)=0,"N",IF(LEN($AA534)&gt;1,"Error -- Availability entered in an incorrect format",IF($AA534='Control Panel'!$F$36,$AA534,IF($AA534='Control Panel'!$F$37,$AA534,IF($AA534='Control Panel'!$F$38,$AA534,IF($AA534='Control Panel'!$F$39,$AA534,IF($AA534='Control Panel'!$F$40,$AA534,IF($AA534='Control Panel'!$F$41,$AA534,"Error -- Availability entered in an incorrect format"))))))))</f>
        <v>N</v>
      </c>
    </row>
    <row r="535" spans="1:28" s="15" customFormat="1" x14ac:dyDescent="0.35">
      <c r="A535" s="7">
        <v>523</v>
      </c>
      <c r="B535" s="6"/>
      <c r="C535" s="12"/>
      <c r="D535" s="8"/>
      <c r="E535" s="12"/>
      <c r="F535" s="216" t="str">
        <f t="shared" si="16"/>
        <v>N/A</v>
      </c>
      <c r="G535" s="6"/>
      <c r="AA535" s="15" t="str">
        <f t="shared" si="17"/>
        <v/>
      </c>
      <c r="AB535" s="15" t="str">
        <f>IF(LEN($AA535)=0,"N",IF(LEN($AA535)&gt;1,"Error -- Availability entered in an incorrect format",IF($AA535='Control Panel'!$F$36,$AA535,IF($AA535='Control Panel'!$F$37,$AA535,IF($AA535='Control Panel'!$F$38,$AA535,IF($AA535='Control Panel'!$F$39,$AA535,IF($AA535='Control Panel'!$F$40,$AA535,IF($AA535='Control Panel'!$F$41,$AA535,"Error -- Availability entered in an incorrect format"))))))))</f>
        <v>N</v>
      </c>
    </row>
    <row r="536" spans="1:28" s="15" customFormat="1" x14ac:dyDescent="0.35">
      <c r="A536" s="7">
        <v>524</v>
      </c>
      <c r="B536" s="6"/>
      <c r="C536" s="12"/>
      <c r="D536" s="8"/>
      <c r="E536" s="12"/>
      <c r="F536" s="216" t="str">
        <f t="shared" si="16"/>
        <v>N/A</v>
      </c>
      <c r="G536" s="6"/>
      <c r="AA536" s="15" t="str">
        <f t="shared" si="17"/>
        <v/>
      </c>
      <c r="AB536" s="15" t="str">
        <f>IF(LEN($AA536)=0,"N",IF(LEN($AA536)&gt;1,"Error -- Availability entered in an incorrect format",IF($AA536='Control Panel'!$F$36,$AA536,IF($AA536='Control Panel'!$F$37,$AA536,IF($AA536='Control Panel'!$F$38,$AA536,IF($AA536='Control Panel'!$F$39,$AA536,IF($AA536='Control Panel'!$F$40,$AA536,IF($AA536='Control Panel'!$F$41,$AA536,"Error -- Availability entered in an incorrect format"))))))))</f>
        <v>N</v>
      </c>
    </row>
    <row r="537" spans="1:28" s="15" customFormat="1" x14ac:dyDescent="0.35">
      <c r="A537" s="7">
        <v>525</v>
      </c>
      <c r="B537" s="6"/>
      <c r="C537" s="12"/>
      <c r="D537" s="8"/>
      <c r="E537" s="12"/>
      <c r="F537" s="216" t="str">
        <f t="shared" si="16"/>
        <v>N/A</v>
      </c>
      <c r="G537" s="6"/>
      <c r="AA537" s="15" t="str">
        <f t="shared" si="17"/>
        <v/>
      </c>
      <c r="AB537" s="15" t="str">
        <f>IF(LEN($AA537)=0,"N",IF(LEN($AA537)&gt;1,"Error -- Availability entered in an incorrect format",IF($AA537='Control Panel'!$F$36,$AA537,IF($AA537='Control Panel'!$F$37,$AA537,IF($AA537='Control Panel'!$F$38,$AA537,IF($AA537='Control Panel'!$F$39,$AA537,IF($AA537='Control Panel'!$F$40,$AA537,IF($AA537='Control Panel'!$F$41,$AA537,"Error -- Availability entered in an incorrect format"))))))))</f>
        <v>N</v>
      </c>
    </row>
    <row r="538" spans="1:28" s="15" customFormat="1" x14ac:dyDescent="0.35">
      <c r="A538" s="7">
        <v>526</v>
      </c>
      <c r="B538" s="6"/>
      <c r="C538" s="12"/>
      <c r="D538" s="8"/>
      <c r="E538" s="12"/>
      <c r="F538" s="216" t="str">
        <f t="shared" si="16"/>
        <v>N/A</v>
      </c>
      <c r="G538" s="6"/>
      <c r="AA538" s="15" t="str">
        <f t="shared" si="17"/>
        <v/>
      </c>
      <c r="AB538" s="15" t="str">
        <f>IF(LEN($AA538)=0,"N",IF(LEN($AA538)&gt;1,"Error -- Availability entered in an incorrect format",IF($AA538='Control Panel'!$F$36,$AA538,IF($AA538='Control Panel'!$F$37,$AA538,IF($AA538='Control Panel'!$F$38,$AA538,IF($AA538='Control Panel'!$F$39,$AA538,IF($AA538='Control Panel'!$F$40,$AA538,IF($AA538='Control Panel'!$F$41,$AA538,"Error -- Availability entered in an incorrect format"))))))))</f>
        <v>N</v>
      </c>
    </row>
    <row r="539" spans="1:28" s="15" customFormat="1" x14ac:dyDescent="0.35">
      <c r="A539" s="7">
        <v>527</v>
      </c>
      <c r="B539" s="6"/>
      <c r="C539" s="12"/>
      <c r="D539" s="8"/>
      <c r="E539" s="12"/>
      <c r="F539" s="216" t="str">
        <f t="shared" si="16"/>
        <v>N/A</v>
      </c>
      <c r="G539" s="6"/>
      <c r="AA539" s="15" t="str">
        <f t="shared" si="17"/>
        <v/>
      </c>
      <c r="AB539" s="15" t="str">
        <f>IF(LEN($AA539)=0,"N",IF(LEN($AA539)&gt;1,"Error -- Availability entered in an incorrect format",IF($AA539='Control Panel'!$F$36,$AA539,IF($AA539='Control Panel'!$F$37,$AA539,IF($AA539='Control Panel'!$F$38,$AA539,IF($AA539='Control Panel'!$F$39,$AA539,IF($AA539='Control Panel'!$F$40,$AA539,IF($AA539='Control Panel'!$F$41,$AA539,"Error -- Availability entered in an incorrect format"))))))))</f>
        <v>N</v>
      </c>
    </row>
    <row r="540" spans="1:28" s="15" customFormat="1" x14ac:dyDescent="0.35">
      <c r="A540" s="7">
        <v>528</v>
      </c>
      <c r="B540" s="6"/>
      <c r="C540" s="12"/>
      <c r="D540" s="8"/>
      <c r="E540" s="12"/>
      <c r="F540" s="216" t="str">
        <f t="shared" si="16"/>
        <v>N/A</v>
      </c>
      <c r="G540" s="6"/>
      <c r="AA540" s="15" t="str">
        <f t="shared" si="17"/>
        <v/>
      </c>
      <c r="AB540" s="15" t="str">
        <f>IF(LEN($AA540)=0,"N",IF(LEN($AA540)&gt;1,"Error -- Availability entered in an incorrect format",IF($AA540='Control Panel'!$F$36,$AA540,IF($AA540='Control Panel'!$F$37,$AA540,IF($AA540='Control Panel'!$F$38,$AA540,IF($AA540='Control Panel'!$F$39,$AA540,IF($AA540='Control Panel'!$F$40,$AA540,IF($AA540='Control Panel'!$F$41,$AA540,"Error -- Availability entered in an incorrect format"))))))))</f>
        <v>N</v>
      </c>
    </row>
    <row r="541" spans="1:28" s="15" customFormat="1" x14ac:dyDescent="0.35">
      <c r="A541" s="7">
        <v>529</v>
      </c>
      <c r="B541" s="6"/>
      <c r="C541" s="12"/>
      <c r="D541" s="8"/>
      <c r="E541" s="12"/>
      <c r="F541" s="216" t="str">
        <f t="shared" si="16"/>
        <v>N/A</v>
      </c>
      <c r="G541" s="6"/>
      <c r="AA541" s="15" t="str">
        <f t="shared" si="17"/>
        <v/>
      </c>
      <c r="AB541" s="15" t="str">
        <f>IF(LEN($AA541)=0,"N",IF(LEN($AA541)&gt;1,"Error -- Availability entered in an incorrect format",IF($AA541='Control Panel'!$F$36,$AA541,IF($AA541='Control Panel'!$F$37,$AA541,IF($AA541='Control Panel'!$F$38,$AA541,IF($AA541='Control Panel'!$F$39,$AA541,IF($AA541='Control Panel'!$F$40,$AA541,IF($AA541='Control Panel'!$F$41,$AA541,"Error -- Availability entered in an incorrect format"))))))))</f>
        <v>N</v>
      </c>
    </row>
    <row r="542" spans="1:28" s="15" customFormat="1" x14ac:dyDescent="0.35">
      <c r="A542" s="7">
        <v>530</v>
      </c>
      <c r="B542" s="6"/>
      <c r="C542" s="12"/>
      <c r="D542" s="8"/>
      <c r="E542" s="12"/>
      <c r="F542" s="216" t="str">
        <f t="shared" si="16"/>
        <v>N/A</v>
      </c>
      <c r="G542" s="6"/>
      <c r="AA542" s="15" t="str">
        <f t="shared" si="17"/>
        <v/>
      </c>
      <c r="AB542" s="15" t="str">
        <f>IF(LEN($AA542)=0,"N",IF(LEN($AA542)&gt;1,"Error -- Availability entered in an incorrect format",IF($AA542='Control Panel'!$F$36,$AA542,IF($AA542='Control Panel'!$F$37,$AA542,IF($AA542='Control Panel'!$F$38,$AA542,IF($AA542='Control Panel'!$F$39,$AA542,IF($AA542='Control Panel'!$F$40,$AA542,IF($AA542='Control Panel'!$F$41,$AA542,"Error -- Availability entered in an incorrect format"))))))))</f>
        <v>N</v>
      </c>
    </row>
    <row r="543" spans="1:28" s="15" customFormat="1" x14ac:dyDescent="0.35">
      <c r="A543" s="7">
        <v>531</v>
      </c>
      <c r="B543" s="6"/>
      <c r="C543" s="12"/>
      <c r="D543" s="8"/>
      <c r="E543" s="12"/>
      <c r="F543" s="216" t="str">
        <f t="shared" si="16"/>
        <v>N/A</v>
      </c>
      <c r="G543" s="6"/>
      <c r="AA543" s="15" t="str">
        <f t="shared" si="17"/>
        <v/>
      </c>
      <c r="AB543" s="15" t="str">
        <f>IF(LEN($AA543)=0,"N",IF(LEN($AA543)&gt;1,"Error -- Availability entered in an incorrect format",IF($AA543='Control Panel'!$F$36,$AA543,IF($AA543='Control Panel'!$F$37,$AA543,IF($AA543='Control Panel'!$F$38,$AA543,IF($AA543='Control Panel'!$F$39,$AA543,IF($AA543='Control Panel'!$F$40,$AA543,IF($AA543='Control Panel'!$F$41,$AA543,"Error -- Availability entered in an incorrect format"))))))))</f>
        <v>N</v>
      </c>
    </row>
    <row r="544" spans="1:28" s="15" customFormat="1" x14ac:dyDescent="0.35">
      <c r="A544" s="7">
        <v>532</v>
      </c>
      <c r="B544" s="6"/>
      <c r="C544" s="12"/>
      <c r="D544" s="8"/>
      <c r="E544" s="12"/>
      <c r="F544" s="216" t="str">
        <f t="shared" si="16"/>
        <v>N/A</v>
      </c>
      <c r="G544" s="6"/>
      <c r="AA544" s="15" t="str">
        <f t="shared" si="17"/>
        <v/>
      </c>
      <c r="AB544" s="15" t="str">
        <f>IF(LEN($AA544)=0,"N",IF(LEN($AA544)&gt;1,"Error -- Availability entered in an incorrect format",IF($AA544='Control Panel'!$F$36,$AA544,IF($AA544='Control Panel'!$F$37,$AA544,IF($AA544='Control Panel'!$F$38,$AA544,IF($AA544='Control Panel'!$F$39,$AA544,IF($AA544='Control Panel'!$F$40,$AA544,IF($AA544='Control Panel'!$F$41,$AA544,"Error -- Availability entered in an incorrect format"))))))))</f>
        <v>N</v>
      </c>
    </row>
    <row r="545" spans="1:28" s="15" customFormat="1" x14ac:dyDescent="0.35">
      <c r="A545" s="7">
        <v>533</v>
      </c>
      <c r="B545" s="6"/>
      <c r="C545" s="12"/>
      <c r="D545" s="8"/>
      <c r="E545" s="12"/>
      <c r="F545" s="216" t="str">
        <f t="shared" si="16"/>
        <v>N/A</v>
      </c>
      <c r="G545" s="6"/>
      <c r="AA545" s="15" t="str">
        <f t="shared" si="17"/>
        <v/>
      </c>
      <c r="AB545" s="15" t="str">
        <f>IF(LEN($AA545)=0,"N",IF(LEN($AA545)&gt;1,"Error -- Availability entered in an incorrect format",IF($AA545='Control Panel'!$F$36,$AA545,IF($AA545='Control Panel'!$F$37,$AA545,IF($AA545='Control Panel'!$F$38,$AA545,IF($AA545='Control Panel'!$F$39,$AA545,IF($AA545='Control Panel'!$F$40,$AA545,IF($AA545='Control Panel'!$F$41,$AA545,"Error -- Availability entered in an incorrect format"))))))))</f>
        <v>N</v>
      </c>
    </row>
    <row r="546" spans="1:28" s="15" customFormat="1" x14ac:dyDescent="0.35">
      <c r="A546" s="7">
        <v>534</v>
      </c>
      <c r="B546" s="6"/>
      <c r="C546" s="12"/>
      <c r="D546" s="8"/>
      <c r="E546" s="12"/>
      <c r="F546" s="216" t="str">
        <f t="shared" si="16"/>
        <v>N/A</v>
      </c>
      <c r="G546" s="6"/>
      <c r="AA546" s="15" t="str">
        <f t="shared" si="17"/>
        <v/>
      </c>
      <c r="AB546" s="15" t="str">
        <f>IF(LEN($AA546)=0,"N",IF(LEN($AA546)&gt;1,"Error -- Availability entered in an incorrect format",IF($AA546='Control Panel'!$F$36,$AA546,IF($AA546='Control Panel'!$F$37,$AA546,IF($AA546='Control Panel'!$F$38,$AA546,IF($AA546='Control Panel'!$F$39,$AA546,IF($AA546='Control Panel'!$F$40,$AA546,IF($AA546='Control Panel'!$F$41,$AA546,"Error -- Availability entered in an incorrect format"))))))))</f>
        <v>N</v>
      </c>
    </row>
    <row r="547" spans="1:28" s="15" customFormat="1" x14ac:dyDescent="0.35">
      <c r="A547" s="7">
        <v>535</v>
      </c>
      <c r="B547" s="6"/>
      <c r="C547" s="12"/>
      <c r="D547" s="8"/>
      <c r="E547" s="12"/>
      <c r="F547" s="216" t="str">
        <f t="shared" si="16"/>
        <v>N/A</v>
      </c>
      <c r="G547" s="6"/>
      <c r="AA547" s="15" t="str">
        <f t="shared" si="17"/>
        <v/>
      </c>
      <c r="AB547" s="15" t="str">
        <f>IF(LEN($AA547)=0,"N",IF(LEN($AA547)&gt;1,"Error -- Availability entered in an incorrect format",IF($AA547='Control Panel'!$F$36,$AA547,IF($AA547='Control Panel'!$F$37,$AA547,IF($AA547='Control Panel'!$F$38,$AA547,IF($AA547='Control Panel'!$F$39,$AA547,IF($AA547='Control Panel'!$F$40,$AA547,IF($AA547='Control Panel'!$F$41,$AA547,"Error -- Availability entered in an incorrect format"))))))))</f>
        <v>N</v>
      </c>
    </row>
    <row r="548" spans="1:28" s="15" customFormat="1" x14ac:dyDescent="0.35">
      <c r="A548" s="7">
        <v>536</v>
      </c>
      <c r="B548" s="6"/>
      <c r="C548" s="12"/>
      <c r="D548" s="8"/>
      <c r="E548" s="12"/>
      <c r="F548" s="216" t="str">
        <f t="shared" si="16"/>
        <v>N/A</v>
      </c>
      <c r="G548" s="6"/>
      <c r="AA548" s="15" t="str">
        <f t="shared" si="17"/>
        <v/>
      </c>
      <c r="AB548" s="15" t="str">
        <f>IF(LEN($AA548)=0,"N",IF(LEN($AA548)&gt;1,"Error -- Availability entered in an incorrect format",IF($AA548='Control Panel'!$F$36,$AA548,IF($AA548='Control Panel'!$F$37,$AA548,IF($AA548='Control Panel'!$F$38,$AA548,IF($AA548='Control Panel'!$F$39,$AA548,IF($AA548='Control Panel'!$F$40,$AA548,IF($AA548='Control Panel'!$F$41,$AA548,"Error -- Availability entered in an incorrect format"))))))))</f>
        <v>N</v>
      </c>
    </row>
    <row r="549" spans="1:28" s="15" customFormat="1" x14ac:dyDescent="0.35">
      <c r="A549" s="7">
        <v>537</v>
      </c>
      <c r="B549" s="6"/>
      <c r="C549" s="12"/>
      <c r="D549" s="8"/>
      <c r="E549" s="12"/>
      <c r="F549" s="216" t="str">
        <f t="shared" si="16"/>
        <v>N/A</v>
      </c>
      <c r="G549" s="6"/>
      <c r="AA549" s="15" t="str">
        <f t="shared" si="17"/>
        <v/>
      </c>
      <c r="AB549" s="15" t="str">
        <f>IF(LEN($AA549)=0,"N",IF(LEN($AA549)&gt;1,"Error -- Availability entered in an incorrect format",IF($AA549='Control Panel'!$F$36,$AA549,IF($AA549='Control Panel'!$F$37,$AA549,IF($AA549='Control Panel'!$F$38,$AA549,IF($AA549='Control Panel'!$F$39,$AA549,IF($AA549='Control Panel'!$F$40,$AA549,IF($AA549='Control Panel'!$F$41,$AA549,"Error -- Availability entered in an incorrect format"))))))))</f>
        <v>N</v>
      </c>
    </row>
    <row r="550" spans="1:28" s="15" customFormat="1" x14ac:dyDescent="0.35">
      <c r="A550" s="7">
        <v>538</v>
      </c>
      <c r="B550" s="6"/>
      <c r="C550" s="12"/>
      <c r="D550" s="8"/>
      <c r="E550" s="12"/>
      <c r="F550" s="216" t="str">
        <f t="shared" si="16"/>
        <v>N/A</v>
      </c>
      <c r="G550" s="6"/>
      <c r="AA550" s="15" t="str">
        <f t="shared" si="17"/>
        <v/>
      </c>
      <c r="AB550" s="15" t="str">
        <f>IF(LEN($AA550)=0,"N",IF(LEN($AA550)&gt;1,"Error -- Availability entered in an incorrect format",IF($AA550='Control Panel'!$F$36,$AA550,IF($AA550='Control Panel'!$F$37,$AA550,IF($AA550='Control Panel'!$F$38,$AA550,IF($AA550='Control Panel'!$F$39,$AA550,IF($AA550='Control Panel'!$F$40,$AA550,IF($AA550='Control Panel'!$F$41,$AA550,"Error -- Availability entered in an incorrect format"))))))))</f>
        <v>N</v>
      </c>
    </row>
    <row r="551" spans="1:28" s="15" customFormat="1" x14ac:dyDescent="0.35">
      <c r="A551" s="7">
        <v>539</v>
      </c>
      <c r="B551" s="6"/>
      <c r="C551" s="12"/>
      <c r="D551" s="8"/>
      <c r="E551" s="12"/>
      <c r="F551" s="216" t="str">
        <f t="shared" si="16"/>
        <v>N/A</v>
      </c>
      <c r="G551" s="6"/>
      <c r="AA551" s="15" t="str">
        <f t="shared" si="17"/>
        <v/>
      </c>
      <c r="AB551" s="15" t="str">
        <f>IF(LEN($AA551)=0,"N",IF(LEN($AA551)&gt;1,"Error -- Availability entered in an incorrect format",IF($AA551='Control Panel'!$F$36,$AA551,IF($AA551='Control Panel'!$F$37,$AA551,IF($AA551='Control Panel'!$F$38,$AA551,IF($AA551='Control Panel'!$F$39,$AA551,IF($AA551='Control Panel'!$F$40,$AA551,IF($AA551='Control Panel'!$F$41,$AA551,"Error -- Availability entered in an incorrect format"))))))))</f>
        <v>N</v>
      </c>
    </row>
    <row r="552" spans="1:28" s="15" customFormat="1" x14ac:dyDescent="0.35">
      <c r="A552" s="7">
        <v>540</v>
      </c>
      <c r="B552" s="6"/>
      <c r="C552" s="12"/>
      <c r="D552" s="8"/>
      <c r="E552" s="12"/>
      <c r="F552" s="216" t="str">
        <f t="shared" si="16"/>
        <v>N/A</v>
      </c>
      <c r="G552" s="6"/>
      <c r="AA552" s="15" t="str">
        <f t="shared" si="17"/>
        <v/>
      </c>
      <c r="AB552" s="15" t="str">
        <f>IF(LEN($AA552)=0,"N",IF(LEN($AA552)&gt;1,"Error -- Availability entered in an incorrect format",IF($AA552='Control Panel'!$F$36,$AA552,IF($AA552='Control Panel'!$F$37,$AA552,IF($AA552='Control Panel'!$F$38,$AA552,IF($AA552='Control Panel'!$F$39,$AA552,IF($AA552='Control Panel'!$F$40,$AA552,IF($AA552='Control Panel'!$F$41,$AA552,"Error -- Availability entered in an incorrect format"))))))))</f>
        <v>N</v>
      </c>
    </row>
    <row r="553" spans="1:28" s="15" customFormat="1" x14ac:dyDescent="0.35">
      <c r="A553" s="7">
        <v>541</v>
      </c>
      <c r="B553" s="6"/>
      <c r="C553" s="12"/>
      <c r="D553" s="8"/>
      <c r="E553" s="12"/>
      <c r="F553" s="216" t="str">
        <f t="shared" si="16"/>
        <v>N/A</v>
      </c>
      <c r="G553" s="6"/>
      <c r="AA553" s="15" t="str">
        <f t="shared" si="17"/>
        <v/>
      </c>
      <c r="AB553" s="15" t="str">
        <f>IF(LEN($AA553)=0,"N",IF(LEN($AA553)&gt;1,"Error -- Availability entered in an incorrect format",IF($AA553='Control Panel'!$F$36,$AA553,IF($AA553='Control Panel'!$F$37,$AA553,IF($AA553='Control Panel'!$F$38,$AA553,IF($AA553='Control Panel'!$F$39,$AA553,IF($AA553='Control Panel'!$F$40,$AA553,IF($AA553='Control Panel'!$F$41,$AA553,"Error -- Availability entered in an incorrect format"))))))))</f>
        <v>N</v>
      </c>
    </row>
    <row r="554" spans="1:28" s="15" customFormat="1" x14ac:dyDescent="0.35">
      <c r="A554" s="7">
        <v>542</v>
      </c>
      <c r="B554" s="6"/>
      <c r="C554" s="12"/>
      <c r="D554" s="8"/>
      <c r="E554" s="12"/>
      <c r="F554" s="216" t="str">
        <f t="shared" si="16"/>
        <v>N/A</v>
      </c>
      <c r="G554" s="6"/>
      <c r="AA554" s="15" t="str">
        <f t="shared" si="17"/>
        <v/>
      </c>
      <c r="AB554" s="15" t="str">
        <f>IF(LEN($AA554)=0,"N",IF(LEN($AA554)&gt;1,"Error -- Availability entered in an incorrect format",IF($AA554='Control Panel'!$F$36,$AA554,IF($AA554='Control Panel'!$F$37,$AA554,IF($AA554='Control Panel'!$F$38,$AA554,IF($AA554='Control Panel'!$F$39,$AA554,IF($AA554='Control Panel'!$F$40,$AA554,IF($AA554='Control Panel'!$F$41,$AA554,"Error -- Availability entered in an incorrect format"))))))))</f>
        <v>N</v>
      </c>
    </row>
    <row r="555" spans="1:28" s="15" customFormat="1" x14ac:dyDescent="0.35">
      <c r="A555" s="7">
        <v>543</v>
      </c>
      <c r="B555" s="6"/>
      <c r="C555" s="12"/>
      <c r="D555" s="8"/>
      <c r="E555" s="12"/>
      <c r="F555" s="216" t="str">
        <f t="shared" si="16"/>
        <v>N/A</v>
      </c>
      <c r="G555" s="6"/>
      <c r="AA555" s="15" t="str">
        <f t="shared" si="17"/>
        <v/>
      </c>
      <c r="AB555" s="15" t="str">
        <f>IF(LEN($AA555)=0,"N",IF(LEN($AA555)&gt;1,"Error -- Availability entered in an incorrect format",IF($AA555='Control Panel'!$F$36,$AA555,IF($AA555='Control Panel'!$F$37,$AA555,IF($AA555='Control Panel'!$F$38,$AA555,IF($AA555='Control Panel'!$F$39,$AA555,IF($AA555='Control Panel'!$F$40,$AA555,IF($AA555='Control Panel'!$F$41,$AA555,"Error -- Availability entered in an incorrect format"))))))))</f>
        <v>N</v>
      </c>
    </row>
    <row r="556" spans="1:28" s="15" customFormat="1" x14ac:dyDescent="0.35">
      <c r="A556" s="7">
        <v>544</v>
      </c>
      <c r="B556" s="6"/>
      <c r="C556" s="12"/>
      <c r="D556" s="8"/>
      <c r="E556" s="12"/>
      <c r="F556" s="216" t="str">
        <f t="shared" si="16"/>
        <v>N/A</v>
      </c>
      <c r="G556" s="6"/>
      <c r="AA556" s="15" t="str">
        <f t="shared" si="17"/>
        <v/>
      </c>
      <c r="AB556" s="15" t="str">
        <f>IF(LEN($AA556)=0,"N",IF(LEN($AA556)&gt;1,"Error -- Availability entered in an incorrect format",IF($AA556='Control Panel'!$F$36,$AA556,IF($AA556='Control Panel'!$F$37,$AA556,IF($AA556='Control Panel'!$F$38,$AA556,IF($AA556='Control Panel'!$F$39,$AA556,IF($AA556='Control Panel'!$F$40,$AA556,IF($AA556='Control Panel'!$F$41,$AA556,"Error -- Availability entered in an incorrect format"))))))))</f>
        <v>N</v>
      </c>
    </row>
    <row r="557" spans="1:28" s="15" customFormat="1" x14ac:dyDescent="0.35">
      <c r="A557" s="7">
        <v>545</v>
      </c>
      <c r="B557" s="6"/>
      <c r="C557" s="12"/>
      <c r="D557" s="8"/>
      <c r="E557" s="12"/>
      <c r="F557" s="216" t="str">
        <f t="shared" si="16"/>
        <v>N/A</v>
      </c>
      <c r="G557" s="6"/>
      <c r="AA557" s="15" t="str">
        <f t="shared" si="17"/>
        <v/>
      </c>
      <c r="AB557" s="15" t="str">
        <f>IF(LEN($AA557)=0,"N",IF(LEN($AA557)&gt;1,"Error -- Availability entered in an incorrect format",IF($AA557='Control Panel'!$F$36,$AA557,IF($AA557='Control Panel'!$F$37,$AA557,IF($AA557='Control Panel'!$F$38,$AA557,IF($AA557='Control Panel'!$F$39,$AA557,IF($AA557='Control Panel'!$F$40,$AA557,IF($AA557='Control Panel'!$F$41,$AA557,"Error -- Availability entered in an incorrect format"))))))))</f>
        <v>N</v>
      </c>
    </row>
    <row r="558" spans="1:28" s="15" customFormat="1" x14ac:dyDescent="0.35">
      <c r="A558" s="7">
        <v>546</v>
      </c>
      <c r="B558" s="6"/>
      <c r="C558" s="12"/>
      <c r="D558" s="8"/>
      <c r="E558" s="12"/>
      <c r="F558" s="216" t="str">
        <f t="shared" si="16"/>
        <v>N/A</v>
      </c>
      <c r="G558" s="6"/>
      <c r="AA558" s="15" t="str">
        <f t="shared" si="17"/>
        <v/>
      </c>
      <c r="AB558" s="15" t="str">
        <f>IF(LEN($AA558)=0,"N",IF(LEN($AA558)&gt;1,"Error -- Availability entered in an incorrect format",IF($AA558='Control Panel'!$F$36,$AA558,IF($AA558='Control Panel'!$F$37,$AA558,IF($AA558='Control Panel'!$F$38,$AA558,IF($AA558='Control Panel'!$F$39,$AA558,IF($AA558='Control Panel'!$F$40,$AA558,IF($AA558='Control Panel'!$F$41,$AA558,"Error -- Availability entered in an incorrect format"))))))))</f>
        <v>N</v>
      </c>
    </row>
    <row r="559" spans="1:28" s="15" customFormat="1" x14ac:dyDescent="0.35">
      <c r="A559" s="7">
        <v>547</v>
      </c>
      <c r="B559" s="6"/>
      <c r="C559" s="12"/>
      <c r="D559" s="8"/>
      <c r="E559" s="12"/>
      <c r="F559" s="216" t="str">
        <f t="shared" si="16"/>
        <v>N/A</v>
      </c>
      <c r="G559" s="6"/>
      <c r="AA559" s="15" t="str">
        <f t="shared" si="17"/>
        <v/>
      </c>
      <c r="AB559" s="15" t="str">
        <f>IF(LEN($AA559)=0,"N",IF(LEN($AA559)&gt;1,"Error -- Availability entered in an incorrect format",IF($AA559='Control Panel'!$F$36,$AA559,IF($AA559='Control Panel'!$F$37,$AA559,IF($AA559='Control Panel'!$F$38,$AA559,IF($AA559='Control Panel'!$F$39,$AA559,IF($AA559='Control Panel'!$F$40,$AA559,IF($AA559='Control Panel'!$F$41,$AA559,"Error -- Availability entered in an incorrect format"))))))))</f>
        <v>N</v>
      </c>
    </row>
    <row r="560" spans="1:28" s="15" customFormat="1" x14ac:dyDescent="0.35">
      <c r="A560" s="7">
        <v>548</v>
      </c>
      <c r="B560" s="6"/>
      <c r="C560" s="12"/>
      <c r="D560" s="8"/>
      <c r="E560" s="12"/>
      <c r="F560" s="216" t="str">
        <f t="shared" si="16"/>
        <v>N/A</v>
      </c>
      <c r="G560" s="6"/>
      <c r="AA560" s="15" t="str">
        <f t="shared" si="17"/>
        <v/>
      </c>
      <c r="AB560" s="15" t="str">
        <f>IF(LEN($AA560)=0,"N",IF(LEN($AA560)&gt;1,"Error -- Availability entered in an incorrect format",IF($AA560='Control Panel'!$F$36,$AA560,IF($AA560='Control Panel'!$F$37,$AA560,IF($AA560='Control Panel'!$F$38,$AA560,IF($AA560='Control Panel'!$F$39,$AA560,IF($AA560='Control Panel'!$F$40,$AA560,IF($AA560='Control Panel'!$F$41,$AA560,"Error -- Availability entered in an incorrect format"))))))))</f>
        <v>N</v>
      </c>
    </row>
    <row r="561" spans="1:28" s="15" customFormat="1" x14ac:dyDescent="0.35">
      <c r="A561" s="7">
        <v>549</v>
      </c>
      <c r="B561" s="6"/>
      <c r="C561" s="12"/>
      <c r="D561" s="8"/>
      <c r="E561" s="12"/>
      <c r="F561" s="216" t="str">
        <f t="shared" si="16"/>
        <v>N/A</v>
      </c>
      <c r="G561" s="6"/>
      <c r="AA561" s="15" t="str">
        <f t="shared" si="17"/>
        <v/>
      </c>
      <c r="AB561" s="15" t="str">
        <f>IF(LEN($AA561)=0,"N",IF(LEN($AA561)&gt;1,"Error -- Availability entered in an incorrect format",IF($AA561='Control Panel'!$F$36,$AA561,IF($AA561='Control Panel'!$F$37,$AA561,IF($AA561='Control Panel'!$F$38,$AA561,IF($AA561='Control Panel'!$F$39,$AA561,IF($AA561='Control Panel'!$F$40,$AA561,IF($AA561='Control Panel'!$F$41,$AA561,"Error -- Availability entered in an incorrect format"))))))))</f>
        <v>N</v>
      </c>
    </row>
    <row r="562" spans="1:28" s="15" customFormat="1" x14ac:dyDescent="0.35">
      <c r="A562" s="7">
        <v>550</v>
      </c>
      <c r="B562" s="6"/>
      <c r="C562" s="12"/>
      <c r="D562" s="8"/>
      <c r="E562" s="12"/>
      <c r="F562" s="216" t="str">
        <f t="shared" si="16"/>
        <v>N/A</v>
      </c>
      <c r="G562" s="6"/>
      <c r="AA562" s="15" t="str">
        <f t="shared" si="17"/>
        <v/>
      </c>
      <c r="AB562" s="15" t="str">
        <f>IF(LEN($AA562)=0,"N",IF(LEN($AA562)&gt;1,"Error -- Availability entered in an incorrect format",IF($AA562='Control Panel'!$F$36,$AA562,IF($AA562='Control Panel'!$F$37,$AA562,IF($AA562='Control Panel'!$F$38,$AA562,IF($AA562='Control Panel'!$F$39,$AA562,IF($AA562='Control Panel'!$F$40,$AA562,IF($AA562='Control Panel'!$F$41,$AA562,"Error -- Availability entered in an incorrect format"))))))))</f>
        <v>N</v>
      </c>
    </row>
    <row r="563" spans="1:28" s="15" customFormat="1" x14ac:dyDescent="0.35">
      <c r="A563" s="7">
        <v>551</v>
      </c>
      <c r="B563" s="6"/>
      <c r="C563" s="12"/>
      <c r="D563" s="8"/>
      <c r="E563" s="12"/>
      <c r="F563" s="216" t="str">
        <f t="shared" si="16"/>
        <v>N/A</v>
      </c>
      <c r="G563" s="6"/>
      <c r="AA563" s="15" t="str">
        <f t="shared" si="17"/>
        <v/>
      </c>
      <c r="AB563" s="15" t="str">
        <f>IF(LEN($AA563)=0,"N",IF(LEN($AA563)&gt;1,"Error -- Availability entered in an incorrect format",IF($AA563='Control Panel'!$F$36,$AA563,IF($AA563='Control Panel'!$F$37,$AA563,IF($AA563='Control Panel'!$F$38,$AA563,IF($AA563='Control Panel'!$F$39,$AA563,IF($AA563='Control Panel'!$F$40,$AA563,IF($AA563='Control Panel'!$F$41,$AA563,"Error -- Availability entered in an incorrect format"))))))))</f>
        <v>N</v>
      </c>
    </row>
    <row r="564" spans="1:28" s="15" customFormat="1" x14ac:dyDescent="0.35">
      <c r="A564" s="7">
        <v>552</v>
      </c>
      <c r="B564" s="6"/>
      <c r="C564" s="12"/>
      <c r="D564" s="8"/>
      <c r="E564" s="12"/>
      <c r="F564" s="216" t="str">
        <f t="shared" si="16"/>
        <v>N/A</v>
      </c>
      <c r="G564" s="6"/>
      <c r="AA564" s="15" t="str">
        <f t="shared" si="17"/>
        <v/>
      </c>
      <c r="AB564" s="15" t="str">
        <f>IF(LEN($AA564)=0,"N",IF(LEN($AA564)&gt;1,"Error -- Availability entered in an incorrect format",IF($AA564='Control Panel'!$F$36,$AA564,IF($AA564='Control Panel'!$F$37,$AA564,IF($AA564='Control Panel'!$F$38,$AA564,IF($AA564='Control Panel'!$F$39,$AA564,IF($AA564='Control Panel'!$F$40,$AA564,IF($AA564='Control Panel'!$F$41,$AA564,"Error -- Availability entered in an incorrect format"))))))))</f>
        <v>N</v>
      </c>
    </row>
    <row r="565" spans="1:28" s="15" customFormat="1" x14ac:dyDescent="0.35">
      <c r="A565" s="7">
        <v>553</v>
      </c>
      <c r="B565" s="6"/>
      <c r="C565" s="12"/>
      <c r="D565" s="8"/>
      <c r="E565" s="12"/>
      <c r="F565" s="216" t="str">
        <f t="shared" si="16"/>
        <v>N/A</v>
      </c>
      <c r="G565" s="6"/>
      <c r="AA565" s="15" t="str">
        <f t="shared" si="17"/>
        <v/>
      </c>
      <c r="AB565" s="15" t="str">
        <f>IF(LEN($AA565)=0,"N",IF(LEN($AA565)&gt;1,"Error -- Availability entered in an incorrect format",IF($AA565='Control Panel'!$F$36,$AA565,IF($AA565='Control Panel'!$F$37,$AA565,IF($AA565='Control Panel'!$F$38,$AA565,IF($AA565='Control Panel'!$F$39,$AA565,IF($AA565='Control Panel'!$F$40,$AA565,IF($AA565='Control Panel'!$F$41,$AA565,"Error -- Availability entered in an incorrect format"))))))))</f>
        <v>N</v>
      </c>
    </row>
    <row r="566" spans="1:28" s="15" customFormat="1" x14ac:dyDescent="0.35">
      <c r="A566" s="7">
        <v>554</v>
      </c>
      <c r="B566" s="6"/>
      <c r="C566" s="12"/>
      <c r="D566" s="8"/>
      <c r="E566" s="12"/>
      <c r="F566" s="216" t="str">
        <f t="shared" si="16"/>
        <v>N/A</v>
      </c>
      <c r="G566" s="6"/>
      <c r="AA566" s="15" t="str">
        <f t="shared" si="17"/>
        <v/>
      </c>
      <c r="AB566" s="15" t="str">
        <f>IF(LEN($AA566)=0,"N",IF(LEN($AA566)&gt;1,"Error -- Availability entered in an incorrect format",IF($AA566='Control Panel'!$F$36,$AA566,IF($AA566='Control Panel'!$F$37,$AA566,IF($AA566='Control Panel'!$F$38,$AA566,IF($AA566='Control Panel'!$F$39,$AA566,IF($AA566='Control Panel'!$F$40,$AA566,IF($AA566='Control Panel'!$F$41,$AA566,"Error -- Availability entered in an incorrect format"))))))))</f>
        <v>N</v>
      </c>
    </row>
    <row r="567" spans="1:28" s="15" customFormat="1" x14ac:dyDescent="0.35">
      <c r="A567" s="7">
        <v>555</v>
      </c>
      <c r="B567" s="6"/>
      <c r="C567" s="12"/>
      <c r="D567" s="8"/>
      <c r="E567" s="12"/>
      <c r="F567" s="216" t="str">
        <f t="shared" si="16"/>
        <v>N/A</v>
      </c>
      <c r="G567" s="6"/>
      <c r="AA567" s="15" t="str">
        <f t="shared" si="17"/>
        <v/>
      </c>
      <c r="AB567" s="15" t="str">
        <f>IF(LEN($AA567)=0,"N",IF(LEN($AA567)&gt;1,"Error -- Availability entered in an incorrect format",IF($AA567='Control Panel'!$F$36,$AA567,IF($AA567='Control Panel'!$F$37,$AA567,IF($AA567='Control Panel'!$F$38,$AA567,IF($AA567='Control Panel'!$F$39,$AA567,IF($AA567='Control Panel'!$F$40,$AA567,IF($AA567='Control Panel'!$F$41,$AA567,"Error -- Availability entered in an incorrect format"))))))))</f>
        <v>N</v>
      </c>
    </row>
    <row r="568" spans="1:28" s="15" customFormat="1" x14ac:dyDescent="0.35">
      <c r="A568" s="7">
        <v>556</v>
      </c>
      <c r="B568" s="6"/>
      <c r="C568" s="12"/>
      <c r="D568" s="8"/>
      <c r="E568" s="12"/>
      <c r="F568" s="216" t="str">
        <f t="shared" si="16"/>
        <v>N/A</v>
      </c>
      <c r="G568" s="6"/>
      <c r="AA568" s="15" t="str">
        <f t="shared" si="17"/>
        <v/>
      </c>
      <c r="AB568" s="15" t="str">
        <f>IF(LEN($AA568)=0,"N",IF(LEN($AA568)&gt;1,"Error -- Availability entered in an incorrect format",IF($AA568='Control Panel'!$F$36,$AA568,IF($AA568='Control Panel'!$F$37,$AA568,IF($AA568='Control Panel'!$F$38,$AA568,IF($AA568='Control Panel'!$F$39,$AA568,IF($AA568='Control Panel'!$F$40,$AA568,IF($AA568='Control Panel'!$F$41,$AA568,"Error -- Availability entered in an incorrect format"))))))))</f>
        <v>N</v>
      </c>
    </row>
    <row r="569" spans="1:28" s="15" customFormat="1" x14ac:dyDescent="0.35">
      <c r="A569" s="7">
        <v>557</v>
      </c>
      <c r="B569" s="6"/>
      <c r="C569" s="12"/>
      <c r="D569" s="8"/>
      <c r="E569" s="12"/>
      <c r="F569" s="216" t="str">
        <f t="shared" si="16"/>
        <v>N/A</v>
      </c>
      <c r="G569" s="6"/>
      <c r="AA569" s="15" t="str">
        <f t="shared" si="17"/>
        <v/>
      </c>
      <c r="AB569" s="15" t="str">
        <f>IF(LEN($AA569)=0,"N",IF(LEN($AA569)&gt;1,"Error -- Availability entered in an incorrect format",IF($AA569='Control Panel'!$F$36,$AA569,IF($AA569='Control Panel'!$F$37,$AA569,IF($AA569='Control Panel'!$F$38,$AA569,IF($AA569='Control Panel'!$F$39,$AA569,IF($AA569='Control Panel'!$F$40,$AA569,IF($AA569='Control Panel'!$F$41,$AA569,"Error -- Availability entered in an incorrect format"))))))))</f>
        <v>N</v>
      </c>
    </row>
    <row r="570" spans="1:28" s="15" customFormat="1" x14ac:dyDescent="0.35">
      <c r="A570" s="7">
        <v>558</v>
      </c>
      <c r="B570" s="6"/>
      <c r="C570" s="12"/>
      <c r="D570" s="8"/>
      <c r="E570" s="12"/>
      <c r="F570" s="216" t="str">
        <f t="shared" si="16"/>
        <v>N/A</v>
      </c>
      <c r="G570" s="6"/>
      <c r="AA570" s="15" t="str">
        <f t="shared" si="17"/>
        <v/>
      </c>
      <c r="AB570" s="15" t="str">
        <f>IF(LEN($AA570)=0,"N",IF(LEN($AA570)&gt;1,"Error -- Availability entered in an incorrect format",IF($AA570='Control Panel'!$F$36,$AA570,IF($AA570='Control Panel'!$F$37,$AA570,IF($AA570='Control Panel'!$F$38,$AA570,IF($AA570='Control Panel'!$F$39,$AA570,IF($AA570='Control Panel'!$F$40,$AA570,IF($AA570='Control Panel'!$F$41,$AA570,"Error -- Availability entered in an incorrect format"))))))))</f>
        <v>N</v>
      </c>
    </row>
    <row r="571" spans="1:28" s="15" customFormat="1" x14ac:dyDescent="0.35">
      <c r="A571" s="7">
        <v>559</v>
      </c>
      <c r="B571" s="6"/>
      <c r="C571" s="12"/>
      <c r="D571" s="8"/>
      <c r="E571" s="12"/>
      <c r="F571" s="216" t="str">
        <f t="shared" si="16"/>
        <v>N/A</v>
      </c>
      <c r="G571" s="6"/>
      <c r="AA571" s="15" t="str">
        <f t="shared" si="17"/>
        <v/>
      </c>
      <c r="AB571" s="15" t="str">
        <f>IF(LEN($AA571)=0,"N",IF(LEN($AA571)&gt;1,"Error -- Availability entered in an incorrect format",IF($AA571='Control Panel'!$F$36,$AA571,IF($AA571='Control Panel'!$F$37,$AA571,IF($AA571='Control Panel'!$F$38,$AA571,IF($AA571='Control Panel'!$F$39,$AA571,IF($AA571='Control Panel'!$F$40,$AA571,IF($AA571='Control Panel'!$F$41,$AA571,"Error -- Availability entered in an incorrect format"))))))))</f>
        <v>N</v>
      </c>
    </row>
    <row r="572" spans="1:28" s="15" customFormat="1" x14ac:dyDescent="0.35">
      <c r="A572" s="7">
        <v>560</v>
      </c>
      <c r="B572" s="6"/>
      <c r="C572" s="12"/>
      <c r="D572" s="8"/>
      <c r="E572" s="12"/>
      <c r="F572" s="216" t="str">
        <f t="shared" si="16"/>
        <v>N/A</v>
      </c>
      <c r="G572" s="6"/>
      <c r="AA572" s="15" t="str">
        <f t="shared" si="17"/>
        <v/>
      </c>
      <c r="AB572" s="15" t="str">
        <f>IF(LEN($AA572)=0,"N",IF(LEN($AA572)&gt;1,"Error -- Availability entered in an incorrect format",IF($AA572='Control Panel'!$F$36,$AA572,IF($AA572='Control Panel'!$F$37,$AA572,IF($AA572='Control Panel'!$F$38,$AA572,IF($AA572='Control Panel'!$F$39,$AA572,IF($AA572='Control Panel'!$F$40,$AA572,IF($AA572='Control Panel'!$F$41,$AA572,"Error -- Availability entered in an incorrect format"))))))))</f>
        <v>N</v>
      </c>
    </row>
    <row r="573" spans="1:28" s="15" customFormat="1" x14ac:dyDescent="0.35">
      <c r="A573" s="7">
        <v>561</v>
      </c>
      <c r="B573" s="6"/>
      <c r="C573" s="12"/>
      <c r="D573" s="8"/>
      <c r="E573" s="12"/>
      <c r="F573" s="216" t="str">
        <f t="shared" si="16"/>
        <v>N/A</v>
      </c>
      <c r="G573" s="6"/>
      <c r="AA573" s="15" t="str">
        <f t="shared" si="17"/>
        <v/>
      </c>
      <c r="AB573" s="15" t="str">
        <f>IF(LEN($AA573)=0,"N",IF(LEN($AA573)&gt;1,"Error -- Availability entered in an incorrect format",IF($AA573='Control Panel'!$F$36,$AA573,IF($AA573='Control Panel'!$F$37,$AA573,IF($AA573='Control Panel'!$F$38,$AA573,IF($AA573='Control Panel'!$F$39,$AA573,IF($AA573='Control Panel'!$F$40,$AA573,IF($AA573='Control Panel'!$F$41,$AA573,"Error -- Availability entered in an incorrect format"))))))))</f>
        <v>N</v>
      </c>
    </row>
    <row r="574" spans="1:28" s="15" customFormat="1" x14ac:dyDescent="0.35">
      <c r="A574" s="7">
        <v>562</v>
      </c>
      <c r="B574" s="6"/>
      <c r="C574" s="12"/>
      <c r="D574" s="8"/>
      <c r="E574" s="12"/>
      <c r="F574" s="216" t="str">
        <f t="shared" si="16"/>
        <v>N/A</v>
      </c>
      <c r="G574" s="6"/>
      <c r="AA574" s="15" t="str">
        <f t="shared" si="17"/>
        <v/>
      </c>
      <c r="AB574" s="15" t="str">
        <f>IF(LEN($AA574)=0,"N",IF(LEN($AA574)&gt;1,"Error -- Availability entered in an incorrect format",IF($AA574='Control Panel'!$F$36,$AA574,IF($AA574='Control Panel'!$F$37,$AA574,IF($AA574='Control Panel'!$F$38,$AA574,IF($AA574='Control Panel'!$F$39,$AA574,IF($AA574='Control Panel'!$F$40,$AA574,IF($AA574='Control Panel'!$F$41,$AA574,"Error -- Availability entered in an incorrect format"))))))))</f>
        <v>N</v>
      </c>
    </row>
    <row r="575" spans="1:28" s="15" customFormat="1" x14ac:dyDescent="0.35">
      <c r="A575" s="7">
        <v>563</v>
      </c>
      <c r="B575" s="6"/>
      <c r="C575" s="12"/>
      <c r="D575" s="8"/>
      <c r="E575" s="12"/>
      <c r="F575" s="216" t="str">
        <f t="shared" si="16"/>
        <v>N/A</v>
      </c>
      <c r="G575" s="6"/>
      <c r="AA575" s="15" t="str">
        <f t="shared" si="17"/>
        <v/>
      </c>
      <c r="AB575" s="15" t="str">
        <f>IF(LEN($AA575)=0,"N",IF(LEN($AA575)&gt;1,"Error -- Availability entered in an incorrect format",IF($AA575='Control Panel'!$F$36,$AA575,IF($AA575='Control Panel'!$F$37,$AA575,IF($AA575='Control Panel'!$F$38,$AA575,IF($AA575='Control Panel'!$F$39,$AA575,IF($AA575='Control Panel'!$F$40,$AA575,IF($AA575='Control Panel'!$F$41,$AA575,"Error -- Availability entered in an incorrect format"))))))))</f>
        <v>N</v>
      </c>
    </row>
    <row r="576" spans="1:28" s="15" customFormat="1" x14ac:dyDescent="0.35">
      <c r="A576" s="7">
        <v>564</v>
      </c>
      <c r="B576" s="6"/>
      <c r="C576" s="12"/>
      <c r="D576" s="8"/>
      <c r="E576" s="12"/>
      <c r="F576" s="216" t="str">
        <f t="shared" si="16"/>
        <v>N/A</v>
      </c>
      <c r="G576" s="6"/>
      <c r="AA576" s="15" t="str">
        <f t="shared" si="17"/>
        <v/>
      </c>
      <c r="AB576" s="15" t="str">
        <f>IF(LEN($AA576)=0,"N",IF(LEN($AA576)&gt;1,"Error -- Availability entered in an incorrect format",IF($AA576='Control Panel'!$F$36,$AA576,IF($AA576='Control Panel'!$F$37,$AA576,IF($AA576='Control Panel'!$F$38,$AA576,IF($AA576='Control Panel'!$F$39,$AA576,IF($AA576='Control Panel'!$F$40,$AA576,IF($AA576='Control Panel'!$F$41,$AA576,"Error -- Availability entered in an incorrect format"))))))))</f>
        <v>N</v>
      </c>
    </row>
    <row r="577" spans="1:28" s="15" customFormat="1" x14ac:dyDescent="0.35">
      <c r="A577" s="7">
        <v>565</v>
      </c>
      <c r="B577" s="6"/>
      <c r="C577" s="12"/>
      <c r="D577" s="8"/>
      <c r="E577" s="12"/>
      <c r="F577" s="216" t="str">
        <f t="shared" si="16"/>
        <v>N/A</v>
      </c>
      <c r="G577" s="6"/>
      <c r="AA577" s="15" t="str">
        <f t="shared" si="17"/>
        <v/>
      </c>
      <c r="AB577" s="15" t="str">
        <f>IF(LEN($AA577)=0,"N",IF(LEN($AA577)&gt;1,"Error -- Availability entered in an incorrect format",IF($AA577='Control Panel'!$F$36,$AA577,IF($AA577='Control Panel'!$F$37,$AA577,IF($AA577='Control Panel'!$F$38,$AA577,IF($AA577='Control Panel'!$F$39,$AA577,IF($AA577='Control Panel'!$F$40,$AA577,IF($AA577='Control Panel'!$F$41,$AA577,"Error -- Availability entered in an incorrect format"))))))))</f>
        <v>N</v>
      </c>
    </row>
    <row r="578" spans="1:28" s="15" customFormat="1" x14ac:dyDescent="0.35">
      <c r="A578" s="7">
        <v>566</v>
      </c>
      <c r="B578" s="6"/>
      <c r="C578" s="12"/>
      <c r="D578" s="8"/>
      <c r="E578" s="12"/>
      <c r="F578" s="216" t="str">
        <f t="shared" si="16"/>
        <v>N/A</v>
      </c>
      <c r="G578" s="6"/>
      <c r="AA578" s="15" t="str">
        <f t="shared" si="17"/>
        <v/>
      </c>
      <c r="AB578" s="15" t="str">
        <f>IF(LEN($AA578)=0,"N",IF(LEN($AA578)&gt;1,"Error -- Availability entered in an incorrect format",IF($AA578='Control Panel'!$F$36,$AA578,IF($AA578='Control Panel'!$F$37,$AA578,IF($AA578='Control Panel'!$F$38,$AA578,IF($AA578='Control Panel'!$F$39,$AA578,IF($AA578='Control Panel'!$F$40,$AA578,IF($AA578='Control Panel'!$F$41,$AA578,"Error -- Availability entered in an incorrect format"))))))))</f>
        <v>N</v>
      </c>
    </row>
    <row r="579" spans="1:28" s="15" customFormat="1" x14ac:dyDescent="0.35">
      <c r="A579" s="7">
        <v>567</v>
      </c>
      <c r="B579" s="6"/>
      <c r="C579" s="12"/>
      <c r="D579" s="8"/>
      <c r="E579" s="12"/>
      <c r="F579" s="216" t="str">
        <f t="shared" si="16"/>
        <v>N/A</v>
      </c>
      <c r="G579" s="6"/>
      <c r="AA579" s="15" t="str">
        <f t="shared" si="17"/>
        <v/>
      </c>
      <c r="AB579" s="15" t="str">
        <f>IF(LEN($AA579)=0,"N",IF(LEN($AA579)&gt;1,"Error -- Availability entered in an incorrect format",IF($AA579='Control Panel'!$F$36,$AA579,IF($AA579='Control Panel'!$F$37,$AA579,IF($AA579='Control Panel'!$F$38,$AA579,IF($AA579='Control Panel'!$F$39,$AA579,IF($AA579='Control Panel'!$F$40,$AA579,IF($AA579='Control Panel'!$F$41,$AA579,"Error -- Availability entered in an incorrect format"))))))))</f>
        <v>N</v>
      </c>
    </row>
    <row r="580" spans="1:28" s="15" customFormat="1" x14ac:dyDescent="0.35">
      <c r="A580" s="7">
        <v>568</v>
      </c>
      <c r="B580" s="6"/>
      <c r="C580" s="12"/>
      <c r="D580" s="8"/>
      <c r="E580" s="12"/>
      <c r="F580" s="216" t="str">
        <f t="shared" si="16"/>
        <v>N/A</v>
      </c>
      <c r="G580" s="6"/>
      <c r="AA580" s="15" t="str">
        <f t="shared" si="17"/>
        <v/>
      </c>
      <c r="AB580" s="15" t="str">
        <f>IF(LEN($AA580)=0,"N",IF(LEN($AA580)&gt;1,"Error -- Availability entered in an incorrect format",IF($AA580='Control Panel'!$F$36,$AA580,IF($AA580='Control Panel'!$F$37,$AA580,IF($AA580='Control Panel'!$F$38,$AA580,IF($AA580='Control Panel'!$F$39,$AA580,IF($AA580='Control Panel'!$F$40,$AA580,IF($AA580='Control Panel'!$F$41,$AA580,"Error -- Availability entered in an incorrect format"))))))))</f>
        <v>N</v>
      </c>
    </row>
    <row r="581" spans="1:28" s="15" customFormat="1" x14ac:dyDescent="0.35">
      <c r="A581" s="7">
        <v>569</v>
      </c>
      <c r="B581" s="6"/>
      <c r="C581" s="12"/>
      <c r="D581" s="8"/>
      <c r="E581" s="12"/>
      <c r="F581" s="216" t="str">
        <f t="shared" si="16"/>
        <v>N/A</v>
      </c>
      <c r="G581" s="6"/>
      <c r="AA581" s="15" t="str">
        <f t="shared" si="17"/>
        <v/>
      </c>
      <c r="AB581" s="15" t="str">
        <f>IF(LEN($AA581)=0,"N",IF(LEN($AA581)&gt;1,"Error -- Availability entered in an incorrect format",IF($AA581='Control Panel'!$F$36,$AA581,IF($AA581='Control Panel'!$F$37,$AA581,IF($AA581='Control Panel'!$F$38,$AA581,IF($AA581='Control Panel'!$F$39,$AA581,IF($AA581='Control Panel'!$F$40,$AA581,IF($AA581='Control Panel'!$F$41,$AA581,"Error -- Availability entered in an incorrect format"))))))))</f>
        <v>N</v>
      </c>
    </row>
    <row r="582" spans="1:28" s="15" customFormat="1" x14ac:dyDescent="0.35">
      <c r="A582" s="7">
        <v>570</v>
      </c>
      <c r="B582" s="6"/>
      <c r="C582" s="12"/>
      <c r="D582" s="8"/>
      <c r="E582" s="12"/>
      <c r="F582" s="216" t="str">
        <f t="shared" si="16"/>
        <v>N/A</v>
      </c>
      <c r="G582" s="6"/>
      <c r="AA582" s="15" t="str">
        <f t="shared" si="17"/>
        <v/>
      </c>
      <c r="AB582" s="15" t="str">
        <f>IF(LEN($AA582)=0,"N",IF(LEN($AA582)&gt;1,"Error -- Availability entered in an incorrect format",IF($AA582='Control Panel'!$F$36,$AA582,IF($AA582='Control Panel'!$F$37,$AA582,IF($AA582='Control Panel'!$F$38,$AA582,IF($AA582='Control Panel'!$F$39,$AA582,IF($AA582='Control Panel'!$F$40,$AA582,IF($AA582='Control Panel'!$F$41,$AA582,"Error -- Availability entered in an incorrect format"))))))))</f>
        <v>N</v>
      </c>
    </row>
    <row r="583" spans="1:28" s="15" customFormat="1" x14ac:dyDescent="0.35">
      <c r="A583" s="7">
        <v>571</v>
      </c>
      <c r="B583" s="6"/>
      <c r="C583" s="12"/>
      <c r="D583" s="8"/>
      <c r="E583" s="12"/>
      <c r="F583" s="216" t="str">
        <f t="shared" si="16"/>
        <v>N/A</v>
      </c>
      <c r="G583" s="6"/>
      <c r="AA583" s="15" t="str">
        <f t="shared" si="17"/>
        <v/>
      </c>
      <c r="AB583" s="15" t="str">
        <f>IF(LEN($AA583)=0,"N",IF(LEN($AA583)&gt;1,"Error -- Availability entered in an incorrect format",IF($AA583='Control Panel'!$F$36,$AA583,IF($AA583='Control Panel'!$F$37,$AA583,IF($AA583='Control Panel'!$F$38,$AA583,IF($AA583='Control Panel'!$F$39,$AA583,IF($AA583='Control Panel'!$F$40,$AA583,IF($AA583='Control Panel'!$F$41,$AA583,"Error -- Availability entered in an incorrect format"))))))))</f>
        <v>N</v>
      </c>
    </row>
    <row r="584" spans="1:28" s="15" customFormat="1" x14ac:dyDescent="0.35">
      <c r="A584" s="7">
        <v>572</v>
      </c>
      <c r="B584" s="6"/>
      <c r="C584" s="12"/>
      <c r="D584" s="8"/>
      <c r="E584" s="12"/>
      <c r="F584" s="216" t="str">
        <f t="shared" si="16"/>
        <v>N/A</v>
      </c>
      <c r="G584" s="6"/>
      <c r="AA584" s="15" t="str">
        <f t="shared" si="17"/>
        <v/>
      </c>
      <c r="AB584" s="15" t="str">
        <f>IF(LEN($AA584)=0,"N",IF(LEN($AA584)&gt;1,"Error -- Availability entered in an incorrect format",IF($AA584='Control Panel'!$F$36,$AA584,IF($AA584='Control Panel'!$F$37,$AA584,IF($AA584='Control Panel'!$F$38,$AA584,IF($AA584='Control Panel'!$F$39,$AA584,IF($AA584='Control Panel'!$F$40,$AA584,IF($AA584='Control Panel'!$F$41,$AA584,"Error -- Availability entered in an incorrect format"))))))))</f>
        <v>N</v>
      </c>
    </row>
    <row r="585" spans="1:28" s="15" customFormat="1" x14ac:dyDescent="0.35">
      <c r="A585" s="7">
        <v>573</v>
      </c>
      <c r="B585" s="6"/>
      <c r="C585" s="12"/>
      <c r="D585" s="8"/>
      <c r="E585" s="12"/>
      <c r="F585" s="216" t="str">
        <f t="shared" si="16"/>
        <v>N/A</v>
      </c>
      <c r="G585" s="6"/>
      <c r="AA585" s="15" t="str">
        <f t="shared" si="17"/>
        <v/>
      </c>
      <c r="AB585" s="15" t="str">
        <f>IF(LEN($AA585)=0,"N",IF(LEN($AA585)&gt;1,"Error -- Availability entered in an incorrect format",IF($AA585='Control Panel'!$F$36,$AA585,IF($AA585='Control Panel'!$F$37,$AA585,IF($AA585='Control Panel'!$F$38,$AA585,IF($AA585='Control Panel'!$F$39,$AA585,IF($AA585='Control Panel'!$F$40,$AA585,IF($AA585='Control Panel'!$F$41,$AA585,"Error -- Availability entered in an incorrect format"))))))))</f>
        <v>N</v>
      </c>
    </row>
    <row r="586" spans="1:28" s="15" customFormat="1" x14ac:dyDescent="0.35">
      <c r="A586" s="7">
        <v>574</v>
      </c>
      <c r="B586" s="6"/>
      <c r="C586" s="12"/>
      <c r="D586" s="8"/>
      <c r="E586" s="12"/>
      <c r="F586" s="216" t="str">
        <f t="shared" si="16"/>
        <v>N/A</v>
      </c>
      <c r="G586" s="6"/>
      <c r="AA586" s="15" t="str">
        <f t="shared" si="17"/>
        <v/>
      </c>
      <c r="AB586" s="15" t="str">
        <f>IF(LEN($AA586)=0,"N",IF(LEN($AA586)&gt;1,"Error -- Availability entered in an incorrect format",IF($AA586='Control Panel'!$F$36,$AA586,IF($AA586='Control Panel'!$F$37,$AA586,IF($AA586='Control Panel'!$F$38,$AA586,IF($AA586='Control Panel'!$F$39,$AA586,IF($AA586='Control Panel'!$F$40,$AA586,IF($AA586='Control Panel'!$F$41,$AA586,"Error -- Availability entered in an incorrect format"))))))))</f>
        <v>N</v>
      </c>
    </row>
    <row r="587" spans="1:28" s="15" customFormat="1" x14ac:dyDescent="0.35">
      <c r="A587" s="7">
        <v>575</v>
      </c>
      <c r="B587" s="6"/>
      <c r="C587" s="12"/>
      <c r="D587" s="8"/>
      <c r="E587" s="12"/>
      <c r="F587" s="216" t="str">
        <f t="shared" si="16"/>
        <v>N/A</v>
      </c>
      <c r="G587" s="6"/>
      <c r="AA587" s="15" t="str">
        <f t="shared" si="17"/>
        <v/>
      </c>
      <c r="AB587" s="15" t="str">
        <f>IF(LEN($AA587)=0,"N",IF(LEN($AA587)&gt;1,"Error -- Availability entered in an incorrect format",IF($AA587='Control Panel'!$F$36,$AA587,IF($AA587='Control Panel'!$F$37,$AA587,IF($AA587='Control Panel'!$F$38,$AA587,IF($AA587='Control Panel'!$F$39,$AA587,IF($AA587='Control Panel'!$F$40,$AA587,IF($AA587='Control Panel'!$F$41,$AA587,"Error -- Availability entered in an incorrect format"))))))))</f>
        <v>N</v>
      </c>
    </row>
    <row r="588" spans="1:28" s="15" customFormat="1" x14ac:dyDescent="0.35">
      <c r="A588" s="7">
        <v>576</v>
      </c>
      <c r="B588" s="6"/>
      <c r="C588" s="12"/>
      <c r="D588" s="8"/>
      <c r="E588" s="12"/>
      <c r="F588" s="216" t="str">
        <f t="shared" si="16"/>
        <v>N/A</v>
      </c>
      <c r="G588" s="6"/>
      <c r="AA588" s="15" t="str">
        <f t="shared" si="17"/>
        <v/>
      </c>
      <c r="AB588" s="15" t="str">
        <f>IF(LEN($AA588)=0,"N",IF(LEN($AA588)&gt;1,"Error -- Availability entered in an incorrect format",IF($AA588='Control Panel'!$F$36,$AA588,IF($AA588='Control Panel'!$F$37,$AA588,IF($AA588='Control Panel'!$F$38,$AA588,IF($AA588='Control Panel'!$F$39,$AA588,IF($AA588='Control Panel'!$F$40,$AA588,IF($AA588='Control Panel'!$F$41,$AA588,"Error -- Availability entered in an incorrect format"))))))))</f>
        <v>N</v>
      </c>
    </row>
    <row r="589" spans="1:28" s="15" customFormat="1" x14ac:dyDescent="0.35">
      <c r="A589" s="7">
        <v>577</v>
      </c>
      <c r="B589" s="6"/>
      <c r="C589" s="12"/>
      <c r="D589" s="8"/>
      <c r="E589" s="12"/>
      <c r="F589" s="216" t="str">
        <f t="shared" si="16"/>
        <v>N/A</v>
      </c>
      <c r="G589" s="6"/>
      <c r="AA589" s="15" t="str">
        <f t="shared" si="17"/>
        <v/>
      </c>
      <c r="AB589" s="15" t="str">
        <f>IF(LEN($AA589)=0,"N",IF(LEN($AA589)&gt;1,"Error -- Availability entered in an incorrect format",IF($AA589='Control Panel'!$F$36,$AA589,IF($AA589='Control Panel'!$F$37,$AA589,IF($AA589='Control Panel'!$F$38,$AA589,IF($AA589='Control Panel'!$F$39,$AA589,IF($AA589='Control Panel'!$F$40,$AA589,IF($AA589='Control Panel'!$F$41,$AA589,"Error -- Availability entered in an incorrect format"))))))))</f>
        <v>N</v>
      </c>
    </row>
    <row r="590" spans="1:28" s="15" customFormat="1" x14ac:dyDescent="0.35">
      <c r="A590" s="7">
        <v>578</v>
      </c>
      <c r="B590" s="6"/>
      <c r="C590" s="12"/>
      <c r="D590" s="8"/>
      <c r="E590" s="12"/>
      <c r="F590" s="216" t="str">
        <f t="shared" ref="F590:F653" si="18">IF($D$10=$A$9,"N/A",$D$10)</f>
        <v>N/A</v>
      </c>
      <c r="G590" s="6"/>
      <c r="AA590" s="15" t="str">
        <f t="shared" ref="AA590:AA653" si="19">TRIM($D590)</f>
        <v/>
      </c>
      <c r="AB590" s="15" t="str">
        <f>IF(LEN($AA590)=0,"N",IF(LEN($AA590)&gt;1,"Error -- Availability entered in an incorrect format",IF($AA590='Control Panel'!$F$36,$AA590,IF($AA590='Control Panel'!$F$37,$AA590,IF($AA590='Control Panel'!$F$38,$AA590,IF($AA590='Control Panel'!$F$39,$AA590,IF($AA590='Control Panel'!$F$40,$AA590,IF($AA590='Control Panel'!$F$41,$AA590,"Error -- Availability entered in an incorrect format"))))))))</f>
        <v>N</v>
      </c>
    </row>
    <row r="591" spans="1:28" s="15" customFormat="1" x14ac:dyDescent="0.35">
      <c r="A591" s="7">
        <v>579</v>
      </c>
      <c r="B591" s="6"/>
      <c r="C591" s="12"/>
      <c r="D591" s="8"/>
      <c r="E591" s="12"/>
      <c r="F591" s="216" t="str">
        <f t="shared" si="18"/>
        <v>N/A</v>
      </c>
      <c r="G591" s="6"/>
      <c r="AA591" s="15" t="str">
        <f t="shared" si="19"/>
        <v/>
      </c>
      <c r="AB591" s="15" t="str">
        <f>IF(LEN($AA591)=0,"N",IF(LEN($AA591)&gt;1,"Error -- Availability entered in an incorrect format",IF($AA591='Control Panel'!$F$36,$AA591,IF($AA591='Control Panel'!$F$37,$AA591,IF($AA591='Control Panel'!$F$38,$AA591,IF($AA591='Control Panel'!$F$39,$AA591,IF($AA591='Control Panel'!$F$40,$AA591,IF($AA591='Control Panel'!$F$41,$AA591,"Error -- Availability entered in an incorrect format"))))))))</f>
        <v>N</v>
      </c>
    </row>
    <row r="592" spans="1:28" s="15" customFormat="1" x14ac:dyDescent="0.35">
      <c r="A592" s="7">
        <v>580</v>
      </c>
      <c r="B592" s="6"/>
      <c r="C592" s="12"/>
      <c r="D592" s="8"/>
      <c r="E592" s="12"/>
      <c r="F592" s="216" t="str">
        <f t="shared" si="18"/>
        <v>N/A</v>
      </c>
      <c r="G592" s="6"/>
      <c r="AA592" s="15" t="str">
        <f t="shared" si="19"/>
        <v/>
      </c>
      <c r="AB592" s="15" t="str">
        <f>IF(LEN($AA592)=0,"N",IF(LEN($AA592)&gt;1,"Error -- Availability entered in an incorrect format",IF($AA592='Control Panel'!$F$36,$AA592,IF($AA592='Control Panel'!$F$37,$AA592,IF($AA592='Control Panel'!$F$38,$AA592,IF($AA592='Control Panel'!$F$39,$AA592,IF($AA592='Control Panel'!$F$40,$AA592,IF($AA592='Control Panel'!$F$41,$AA592,"Error -- Availability entered in an incorrect format"))))))))</f>
        <v>N</v>
      </c>
    </row>
    <row r="593" spans="1:28" s="15" customFormat="1" x14ac:dyDescent="0.35">
      <c r="A593" s="7">
        <v>581</v>
      </c>
      <c r="B593" s="6"/>
      <c r="C593" s="12"/>
      <c r="D593" s="8"/>
      <c r="E593" s="12"/>
      <c r="F593" s="216" t="str">
        <f t="shared" si="18"/>
        <v>N/A</v>
      </c>
      <c r="G593" s="6"/>
      <c r="AA593" s="15" t="str">
        <f t="shared" si="19"/>
        <v/>
      </c>
      <c r="AB593" s="15" t="str">
        <f>IF(LEN($AA593)=0,"N",IF(LEN($AA593)&gt;1,"Error -- Availability entered in an incorrect format",IF($AA593='Control Panel'!$F$36,$AA593,IF($AA593='Control Panel'!$F$37,$AA593,IF($AA593='Control Panel'!$F$38,$AA593,IF($AA593='Control Panel'!$F$39,$AA593,IF($AA593='Control Panel'!$F$40,$AA593,IF($AA593='Control Panel'!$F$41,$AA593,"Error -- Availability entered in an incorrect format"))))))))</f>
        <v>N</v>
      </c>
    </row>
    <row r="594" spans="1:28" s="15" customFormat="1" x14ac:dyDescent="0.35">
      <c r="A594" s="7">
        <v>582</v>
      </c>
      <c r="B594" s="6"/>
      <c r="C594" s="12"/>
      <c r="D594" s="8"/>
      <c r="E594" s="12"/>
      <c r="F594" s="216" t="str">
        <f t="shared" si="18"/>
        <v>N/A</v>
      </c>
      <c r="G594" s="6"/>
      <c r="AA594" s="15" t="str">
        <f t="shared" si="19"/>
        <v/>
      </c>
      <c r="AB594" s="15" t="str">
        <f>IF(LEN($AA594)=0,"N",IF(LEN($AA594)&gt;1,"Error -- Availability entered in an incorrect format",IF($AA594='Control Panel'!$F$36,$AA594,IF($AA594='Control Panel'!$F$37,$AA594,IF($AA594='Control Panel'!$F$38,$AA594,IF($AA594='Control Panel'!$F$39,$AA594,IF($AA594='Control Panel'!$F$40,$AA594,IF($AA594='Control Panel'!$F$41,$AA594,"Error -- Availability entered in an incorrect format"))))))))</f>
        <v>N</v>
      </c>
    </row>
    <row r="595" spans="1:28" s="15" customFormat="1" x14ac:dyDescent="0.35">
      <c r="A595" s="7">
        <v>583</v>
      </c>
      <c r="B595" s="6"/>
      <c r="C595" s="12"/>
      <c r="D595" s="8"/>
      <c r="E595" s="12"/>
      <c r="F595" s="216" t="str">
        <f t="shared" si="18"/>
        <v>N/A</v>
      </c>
      <c r="G595" s="6"/>
      <c r="AA595" s="15" t="str">
        <f t="shared" si="19"/>
        <v/>
      </c>
      <c r="AB595" s="15" t="str">
        <f>IF(LEN($AA595)=0,"N",IF(LEN($AA595)&gt;1,"Error -- Availability entered in an incorrect format",IF($AA595='Control Panel'!$F$36,$AA595,IF($AA595='Control Panel'!$F$37,$AA595,IF($AA595='Control Panel'!$F$38,$AA595,IF($AA595='Control Panel'!$F$39,$AA595,IF($AA595='Control Panel'!$F$40,$AA595,IF($AA595='Control Panel'!$F$41,$AA595,"Error -- Availability entered in an incorrect format"))))))))</f>
        <v>N</v>
      </c>
    </row>
    <row r="596" spans="1:28" s="15" customFormat="1" x14ac:dyDescent="0.35">
      <c r="A596" s="7">
        <v>584</v>
      </c>
      <c r="B596" s="6"/>
      <c r="C596" s="12"/>
      <c r="D596" s="8"/>
      <c r="E596" s="12"/>
      <c r="F596" s="216" t="str">
        <f t="shared" si="18"/>
        <v>N/A</v>
      </c>
      <c r="G596" s="6"/>
      <c r="AA596" s="15" t="str">
        <f t="shared" si="19"/>
        <v/>
      </c>
      <c r="AB596" s="15" t="str">
        <f>IF(LEN($AA596)=0,"N",IF(LEN($AA596)&gt;1,"Error -- Availability entered in an incorrect format",IF($AA596='Control Panel'!$F$36,$AA596,IF($AA596='Control Panel'!$F$37,$AA596,IF($AA596='Control Panel'!$F$38,$AA596,IF($AA596='Control Panel'!$F$39,$AA596,IF($AA596='Control Panel'!$F$40,$AA596,IF($AA596='Control Panel'!$F$41,$AA596,"Error -- Availability entered in an incorrect format"))))))))</f>
        <v>N</v>
      </c>
    </row>
    <row r="597" spans="1:28" s="15" customFormat="1" x14ac:dyDescent="0.35">
      <c r="A597" s="7">
        <v>585</v>
      </c>
      <c r="B597" s="6"/>
      <c r="C597" s="12"/>
      <c r="D597" s="8"/>
      <c r="E597" s="12"/>
      <c r="F597" s="216" t="str">
        <f t="shared" si="18"/>
        <v>N/A</v>
      </c>
      <c r="G597" s="6"/>
      <c r="AA597" s="15" t="str">
        <f t="shared" si="19"/>
        <v/>
      </c>
      <c r="AB597" s="15" t="str">
        <f>IF(LEN($AA597)=0,"N",IF(LEN($AA597)&gt;1,"Error -- Availability entered in an incorrect format",IF($AA597='Control Panel'!$F$36,$AA597,IF($AA597='Control Panel'!$F$37,$AA597,IF($AA597='Control Panel'!$F$38,$AA597,IF($AA597='Control Panel'!$F$39,$AA597,IF($AA597='Control Panel'!$F$40,$AA597,IF($AA597='Control Panel'!$F$41,$AA597,"Error -- Availability entered in an incorrect format"))))))))</f>
        <v>N</v>
      </c>
    </row>
    <row r="598" spans="1:28" s="15" customFormat="1" x14ac:dyDescent="0.35">
      <c r="A598" s="7">
        <v>586</v>
      </c>
      <c r="B598" s="6"/>
      <c r="C598" s="12"/>
      <c r="D598" s="8"/>
      <c r="E598" s="12"/>
      <c r="F598" s="216" t="str">
        <f t="shared" si="18"/>
        <v>N/A</v>
      </c>
      <c r="G598" s="6"/>
      <c r="AA598" s="15" t="str">
        <f t="shared" si="19"/>
        <v/>
      </c>
      <c r="AB598" s="15" t="str">
        <f>IF(LEN($AA598)=0,"N",IF(LEN($AA598)&gt;1,"Error -- Availability entered in an incorrect format",IF($AA598='Control Panel'!$F$36,$AA598,IF($AA598='Control Panel'!$F$37,$AA598,IF($AA598='Control Panel'!$F$38,$AA598,IF($AA598='Control Panel'!$F$39,$AA598,IF($AA598='Control Panel'!$F$40,$AA598,IF($AA598='Control Panel'!$F$41,$AA598,"Error -- Availability entered in an incorrect format"))))))))</f>
        <v>N</v>
      </c>
    </row>
    <row r="599" spans="1:28" s="15" customFormat="1" x14ac:dyDescent="0.35">
      <c r="A599" s="7">
        <v>587</v>
      </c>
      <c r="B599" s="6"/>
      <c r="C599" s="12"/>
      <c r="D599" s="8"/>
      <c r="E599" s="12"/>
      <c r="F599" s="216" t="str">
        <f t="shared" si="18"/>
        <v>N/A</v>
      </c>
      <c r="G599" s="6"/>
      <c r="AA599" s="15" t="str">
        <f t="shared" si="19"/>
        <v/>
      </c>
      <c r="AB599" s="15" t="str">
        <f>IF(LEN($AA599)=0,"N",IF(LEN($AA599)&gt;1,"Error -- Availability entered in an incorrect format",IF($AA599='Control Panel'!$F$36,$AA599,IF($AA599='Control Panel'!$F$37,$AA599,IF($AA599='Control Panel'!$F$38,$AA599,IF($AA599='Control Panel'!$F$39,$AA599,IF($AA599='Control Panel'!$F$40,$AA599,IF($AA599='Control Panel'!$F$41,$AA599,"Error -- Availability entered in an incorrect format"))))))))</f>
        <v>N</v>
      </c>
    </row>
    <row r="600" spans="1:28" s="15" customFormat="1" x14ac:dyDescent="0.35">
      <c r="A600" s="7">
        <v>588</v>
      </c>
      <c r="B600" s="6"/>
      <c r="C600" s="12"/>
      <c r="D600" s="8"/>
      <c r="E600" s="12"/>
      <c r="F600" s="216" t="str">
        <f t="shared" si="18"/>
        <v>N/A</v>
      </c>
      <c r="G600" s="6"/>
      <c r="AA600" s="15" t="str">
        <f t="shared" si="19"/>
        <v/>
      </c>
      <c r="AB600" s="15" t="str">
        <f>IF(LEN($AA600)=0,"N",IF(LEN($AA600)&gt;1,"Error -- Availability entered in an incorrect format",IF($AA600='Control Panel'!$F$36,$AA600,IF($AA600='Control Panel'!$F$37,$AA600,IF($AA600='Control Panel'!$F$38,$AA600,IF($AA600='Control Panel'!$F$39,$AA600,IF($AA600='Control Panel'!$F$40,$AA600,IF($AA600='Control Panel'!$F$41,$AA600,"Error -- Availability entered in an incorrect format"))))))))</f>
        <v>N</v>
      </c>
    </row>
    <row r="601" spans="1:28" s="15" customFormat="1" x14ac:dyDescent="0.35">
      <c r="A601" s="7">
        <v>589</v>
      </c>
      <c r="B601" s="6"/>
      <c r="C601" s="12"/>
      <c r="D601" s="8"/>
      <c r="E601" s="12"/>
      <c r="F601" s="216" t="str">
        <f t="shared" si="18"/>
        <v>N/A</v>
      </c>
      <c r="G601" s="6"/>
      <c r="AA601" s="15" t="str">
        <f t="shared" si="19"/>
        <v/>
      </c>
      <c r="AB601" s="15" t="str">
        <f>IF(LEN($AA601)=0,"N",IF(LEN($AA601)&gt;1,"Error -- Availability entered in an incorrect format",IF($AA601='Control Panel'!$F$36,$AA601,IF($AA601='Control Panel'!$F$37,$AA601,IF($AA601='Control Panel'!$F$38,$AA601,IF($AA601='Control Panel'!$F$39,$AA601,IF($AA601='Control Panel'!$F$40,$AA601,IF($AA601='Control Panel'!$F$41,$AA601,"Error -- Availability entered in an incorrect format"))))))))</f>
        <v>N</v>
      </c>
    </row>
    <row r="602" spans="1:28" s="15" customFormat="1" x14ac:dyDescent="0.35">
      <c r="A602" s="7">
        <v>590</v>
      </c>
      <c r="B602" s="6"/>
      <c r="C602" s="12"/>
      <c r="D602" s="8"/>
      <c r="E602" s="12"/>
      <c r="F602" s="216" t="str">
        <f t="shared" si="18"/>
        <v>N/A</v>
      </c>
      <c r="G602" s="6"/>
      <c r="AA602" s="15" t="str">
        <f t="shared" si="19"/>
        <v/>
      </c>
      <c r="AB602" s="15" t="str">
        <f>IF(LEN($AA602)=0,"N",IF(LEN($AA602)&gt;1,"Error -- Availability entered in an incorrect format",IF($AA602='Control Panel'!$F$36,$AA602,IF($AA602='Control Panel'!$F$37,$AA602,IF($AA602='Control Panel'!$F$38,$AA602,IF($AA602='Control Panel'!$F$39,$AA602,IF($AA602='Control Panel'!$F$40,$AA602,IF($AA602='Control Panel'!$F$41,$AA602,"Error -- Availability entered in an incorrect format"))))))))</f>
        <v>N</v>
      </c>
    </row>
    <row r="603" spans="1:28" s="15" customFormat="1" x14ac:dyDescent="0.35">
      <c r="A603" s="7">
        <v>591</v>
      </c>
      <c r="B603" s="6"/>
      <c r="C603" s="12"/>
      <c r="D603" s="8"/>
      <c r="E603" s="12"/>
      <c r="F603" s="216" t="str">
        <f t="shared" si="18"/>
        <v>N/A</v>
      </c>
      <c r="G603" s="6"/>
      <c r="AA603" s="15" t="str">
        <f t="shared" si="19"/>
        <v/>
      </c>
      <c r="AB603" s="15" t="str">
        <f>IF(LEN($AA603)=0,"N",IF(LEN($AA603)&gt;1,"Error -- Availability entered in an incorrect format",IF($AA603='Control Panel'!$F$36,$AA603,IF($AA603='Control Panel'!$F$37,$AA603,IF($AA603='Control Panel'!$F$38,$AA603,IF($AA603='Control Panel'!$F$39,$AA603,IF($AA603='Control Panel'!$F$40,$AA603,IF($AA603='Control Panel'!$F$41,$AA603,"Error -- Availability entered in an incorrect format"))))))))</f>
        <v>N</v>
      </c>
    </row>
    <row r="604" spans="1:28" s="15" customFormat="1" x14ac:dyDescent="0.35">
      <c r="A604" s="7">
        <v>592</v>
      </c>
      <c r="B604" s="6"/>
      <c r="C604" s="12"/>
      <c r="D604" s="8"/>
      <c r="E604" s="12"/>
      <c r="F604" s="216" t="str">
        <f t="shared" si="18"/>
        <v>N/A</v>
      </c>
      <c r="G604" s="6"/>
      <c r="AA604" s="15" t="str">
        <f t="shared" si="19"/>
        <v/>
      </c>
      <c r="AB604" s="15" t="str">
        <f>IF(LEN($AA604)=0,"N",IF(LEN($AA604)&gt;1,"Error -- Availability entered in an incorrect format",IF($AA604='Control Panel'!$F$36,$AA604,IF($AA604='Control Panel'!$F$37,$AA604,IF($AA604='Control Panel'!$F$38,$AA604,IF($AA604='Control Panel'!$F$39,$AA604,IF($AA604='Control Panel'!$F$40,$AA604,IF($AA604='Control Panel'!$F$41,$AA604,"Error -- Availability entered in an incorrect format"))))))))</f>
        <v>N</v>
      </c>
    </row>
    <row r="605" spans="1:28" s="15" customFormat="1" x14ac:dyDescent="0.35">
      <c r="A605" s="7">
        <v>593</v>
      </c>
      <c r="B605" s="6"/>
      <c r="C605" s="12"/>
      <c r="D605" s="8"/>
      <c r="E605" s="12"/>
      <c r="F605" s="216" t="str">
        <f t="shared" si="18"/>
        <v>N/A</v>
      </c>
      <c r="G605" s="6"/>
      <c r="AA605" s="15" t="str">
        <f t="shared" si="19"/>
        <v/>
      </c>
      <c r="AB605" s="15" t="str">
        <f>IF(LEN($AA605)=0,"N",IF(LEN($AA605)&gt;1,"Error -- Availability entered in an incorrect format",IF($AA605='Control Panel'!$F$36,$AA605,IF($AA605='Control Panel'!$F$37,$AA605,IF($AA605='Control Panel'!$F$38,$AA605,IF($AA605='Control Panel'!$F$39,$AA605,IF($AA605='Control Panel'!$F$40,$AA605,IF($AA605='Control Panel'!$F$41,$AA605,"Error -- Availability entered in an incorrect format"))))))))</f>
        <v>N</v>
      </c>
    </row>
    <row r="606" spans="1:28" s="15" customFormat="1" x14ac:dyDescent="0.35">
      <c r="A606" s="7">
        <v>594</v>
      </c>
      <c r="B606" s="6"/>
      <c r="C606" s="12"/>
      <c r="D606" s="8"/>
      <c r="E606" s="12"/>
      <c r="F606" s="216" t="str">
        <f t="shared" si="18"/>
        <v>N/A</v>
      </c>
      <c r="G606" s="6"/>
      <c r="AA606" s="15" t="str">
        <f t="shared" si="19"/>
        <v/>
      </c>
      <c r="AB606" s="15" t="str">
        <f>IF(LEN($AA606)=0,"N",IF(LEN($AA606)&gt;1,"Error -- Availability entered in an incorrect format",IF($AA606='Control Panel'!$F$36,$AA606,IF($AA606='Control Panel'!$F$37,$AA606,IF($AA606='Control Panel'!$F$38,$AA606,IF($AA606='Control Panel'!$F$39,$AA606,IF($AA606='Control Panel'!$F$40,$AA606,IF($AA606='Control Panel'!$F$41,$AA606,"Error -- Availability entered in an incorrect format"))))))))</f>
        <v>N</v>
      </c>
    </row>
    <row r="607" spans="1:28" s="15" customFormat="1" x14ac:dyDescent="0.35">
      <c r="A607" s="7">
        <v>595</v>
      </c>
      <c r="B607" s="6"/>
      <c r="C607" s="12"/>
      <c r="D607" s="8"/>
      <c r="E607" s="12"/>
      <c r="F607" s="216" t="str">
        <f t="shared" si="18"/>
        <v>N/A</v>
      </c>
      <c r="G607" s="6"/>
      <c r="AA607" s="15" t="str">
        <f t="shared" si="19"/>
        <v/>
      </c>
      <c r="AB607" s="15" t="str">
        <f>IF(LEN($AA607)=0,"N",IF(LEN($AA607)&gt;1,"Error -- Availability entered in an incorrect format",IF($AA607='Control Panel'!$F$36,$AA607,IF($AA607='Control Panel'!$F$37,$AA607,IF($AA607='Control Panel'!$F$38,$AA607,IF($AA607='Control Panel'!$F$39,$AA607,IF($AA607='Control Panel'!$F$40,$AA607,IF($AA607='Control Panel'!$F$41,$AA607,"Error -- Availability entered in an incorrect format"))))))))</f>
        <v>N</v>
      </c>
    </row>
    <row r="608" spans="1:28" s="15" customFormat="1" x14ac:dyDescent="0.35">
      <c r="A608" s="7">
        <v>596</v>
      </c>
      <c r="B608" s="6"/>
      <c r="C608" s="12"/>
      <c r="D608" s="8"/>
      <c r="E608" s="12"/>
      <c r="F608" s="216" t="str">
        <f t="shared" si="18"/>
        <v>N/A</v>
      </c>
      <c r="G608" s="6"/>
      <c r="AA608" s="15" t="str">
        <f t="shared" si="19"/>
        <v/>
      </c>
      <c r="AB608" s="15" t="str">
        <f>IF(LEN($AA608)=0,"N",IF(LEN($AA608)&gt;1,"Error -- Availability entered in an incorrect format",IF($AA608='Control Panel'!$F$36,$AA608,IF($AA608='Control Panel'!$F$37,$AA608,IF($AA608='Control Panel'!$F$38,$AA608,IF($AA608='Control Panel'!$F$39,$AA608,IF($AA608='Control Panel'!$F$40,$AA608,IF($AA608='Control Panel'!$F$41,$AA608,"Error -- Availability entered in an incorrect format"))))))))</f>
        <v>N</v>
      </c>
    </row>
    <row r="609" spans="1:28" s="15" customFormat="1" x14ac:dyDescent="0.35">
      <c r="A609" s="7">
        <v>597</v>
      </c>
      <c r="B609" s="6"/>
      <c r="C609" s="12"/>
      <c r="D609" s="8"/>
      <c r="E609" s="12"/>
      <c r="F609" s="216" t="str">
        <f t="shared" si="18"/>
        <v>N/A</v>
      </c>
      <c r="G609" s="6"/>
      <c r="AA609" s="15" t="str">
        <f t="shared" si="19"/>
        <v/>
      </c>
      <c r="AB609" s="15" t="str">
        <f>IF(LEN($AA609)=0,"N",IF(LEN($AA609)&gt;1,"Error -- Availability entered in an incorrect format",IF($AA609='Control Panel'!$F$36,$AA609,IF($AA609='Control Panel'!$F$37,$AA609,IF($AA609='Control Panel'!$F$38,$AA609,IF($AA609='Control Panel'!$F$39,$AA609,IF($AA609='Control Panel'!$F$40,$AA609,IF($AA609='Control Panel'!$F$41,$AA609,"Error -- Availability entered in an incorrect format"))))))))</f>
        <v>N</v>
      </c>
    </row>
    <row r="610" spans="1:28" s="15" customFormat="1" x14ac:dyDescent="0.35">
      <c r="A610" s="7">
        <v>598</v>
      </c>
      <c r="B610" s="6"/>
      <c r="C610" s="12"/>
      <c r="D610" s="8"/>
      <c r="E610" s="12"/>
      <c r="F610" s="216" t="str">
        <f t="shared" si="18"/>
        <v>N/A</v>
      </c>
      <c r="G610" s="6"/>
      <c r="AA610" s="15" t="str">
        <f t="shared" si="19"/>
        <v/>
      </c>
      <c r="AB610" s="15" t="str">
        <f>IF(LEN($AA610)=0,"N",IF(LEN($AA610)&gt;1,"Error -- Availability entered in an incorrect format",IF($AA610='Control Panel'!$F$36,$AA610,IF($AA610='Control Panel'!$F$37,$AA610,IF($AA610='Control Panel'!$F$38,$AA610,IF($AA610='Control Panel'!$F$39,$AA610,IF($AA610='Control Panel'!$F$40,$AA610,IF($AA610='Control Panel'!$F$41,$AA610,"Error -- Availability entered in an incorrect format"))))))))</f>
        <v>N</v>
      </c>
    </row>
    <row r="611" spans="1:28" s="15" customFormat="1" x14ac:dyDescent="0.35">
      <c r="A611" s="7">
        <v>599</v>
      </c>
      <c r="B611" s="6"/>
      <c r="C611" s="12"/>
      <c r="D611" s="8"/>
      <c r="E611" s="12"/>
      <c r="F611" s="216" t="str">
        <f t="shared" si="18"/>
        <v>N/A</v>
      </c>
      <c r="G611" s="6"/>
      <c r="AA611" s="15" t="str">
        <f t="shared" si="19"/>
        <v/>
      </c>
      <c r="AB611" s="15" t="str">
        <f>IF(LEN($AA611)=0,"N",IF(LEN($AA611)&gt;1,"Error -- Availability entered in an incorrect format",IF($AA611='Control Panel'!$F$36,$AA611,IF($AA611='Control Panel'!$F$37,$AA611,IF($AA611='Control Panel'!$F$38,$AA611,IF($AA611='Control Panel'!$F$39,$AA611,IF($AA611='Control Panel'!$F$40,$AA611,IF($AA611='Control Panel'!$F$41,$AA611,"Error -- Availability entered in an incorrect format"))))))))</f>
        <v>N</v>
      </c>
    </row>
    <row r="612" spans="1:28" s="15" customFormat="1" x14ac:dyDescent="0.35">
      <c r="A612" s="7">
        <v>600</v>
      </c>
      <c r="B612" s="6"/>
      <c r="C612" s="12"/>
      <c r="D612" s="8"/>
      <c r="E612" s="12"/>
      <c r="F612" s="216" t="str">
        <f t="shared" si="18"/>
        <v>N/A</v>
      </c>
      <c r="G612" s="6"/>
      <c r="AA612" s="15" t="str">
        <f t="shared" si="19"/>
        <v/>
      </c>
      <c r="AB612" s="15" t="str">
        <f>IF(LEN($AA612)=0,"N",IF(LEN($AA612)&gt;1,"Error -- Availability entered in an incorrect format",IF($AA612='Control Panel'!$F$36,$AA612,IF($AA612='Control Panel'!$F$37,$AA612,IF($AA612='Control Panel'!$F$38,$AA612,IF($AA612='Control Panel'!$F$39,$AA612,IF($AA612='Control Panel'!$F$40,$AA612,IF($AA612='Control Panel'!$F$41,$AA612,"Error -- Availability entered in an incorrect format"))))))))</f>
        <v>N</v>
      </c>
    </row>
    <row r="613" spans="1:28" s="15" customFormat="1" x14ac:dyDescent="0.35">
      <c r="A613" s="7">
        <v>601</v>
      </c>
      <c r="B613" s="6"/>
      <c r="C613" s="12"/>
      <c r="D613" s="8"/>
      <c r="E613" s="12"/>
      <c r="F613" s="216" t="str">
        <f t="shared" si="18"/>
        <v>N/A</v>
      </c>
      <c r="G613" s="6"/>
      <c r="AA613" s="15" t="str">
        <f t="shared" si="19"/>
        <v/>
      </c>
      <c r="AB613" s="15" t="str">
        <f>IF(LEN($AA613)=0,"N",IF(LEN($AA613)&gt;1,"Error -- Availability entered in an incorrect format",IF($AA613='Control Panel'!$F$36,$AA613,IF($AA613='Control Panel'!$F$37,$AA613,IF($AA613='Control Panel'!$F$38,$AA613,IF($AA613='Control Panel'!$F$39,$AA613,IF($AA613='Control Panel'!$F$40,$AA613,IF($AA613='Control Panel'!$F$41,$AA613,"Error -- Availability entered in an incorrect format"))))))))</f>
        <v>N</v>
      </c>
    </row>
    <row r="614" spans="1:28" s="15" customFormat="1" x14ac:dyDescent="0.35">
      <c r="A614" s="7">
        <v>602</v>
      </c>
      <c r="B614" s="6"/>
      <c r="C614" s="12"/>
      <c r="D614" s="8"/>
      <c r="E614" s="12"/>
      <c r="F614" s="216" t="str">
        <f t="shared" si="18"/>
        <v>N/A</v>
      </c>
      <c r="G614" s="6"/>
      <c r="AA614" s="15" t="str">
        <f t="shared" si="19"/>
        <v/>
      </c>
      <c r="AB614" s="15" t="str">
        <f>IF(LEN($AA614)=0,"N",IF(LEN($AA614)&gt;1,"Error -- Availability entered in an incorrect format",IF($AA614='Control Panel'!$F$36,$AA614,IF($AA614='Control Panel'!$F$37,$AA614,IF($AA614='Control Panel'!$F$38,$AA614,IF($AA614='Control Panel'!$F$39,$AA614,IF($AA614='Control Panel'!$F$40,$AA614,IF($AA614='Control Panel'!$F$41,$AA614,"Error -- Availability entered in an incorrect format"))))))))</f>
        <v>N</v>
      </c>
    </row>
    <row r="615" spans="1:28" s="15" customFormat="1" x14ac:dyDescent="0.35">
      <c r="A615" s="7">
        <v>603</v>
      </c>
      <c r="B615" s="6"/>
      <c r="C615" s="12"/>
      <c r="D615" s="8"/>
      <c r="E615" s="12"/>
      <c r="F615" s="216" t="str">
        <f t="shared" si="18"/>
        <v>N/A</v>
      </c>
      <c r="G615" s="6"/>
      <c r="AA615" s="15" t="str">
        <f t="shared" si="19"/>
        <v/>
      </c>
      <c r="AB615" s="15" t="str">
        <f>IF(LEN($AA615)=0,"N",IF(LEN($AA615)&gt;1,"Error -- Availability entered in an incorrect format",IF($AA615='Control Panel'!$F$36,$AA615,IF($AA615='Control Panel'!$F$37,$AA615,IF($AA615='Control Panel'!$F$38,$AA615,IF($AA615='Control Panel'!$F$39,$AA615,IF($AA615='Control Panel'!$F$40,$AA615,IF($AA615='Control Panel'!$F$41,$AA615,"Error -- Availability entered in an incorrect format"))))))))</f>
        <v>N</v>
      </c>
    </row>
    <row r="616" spans="1:28" s="15" customFormat="1" x14ac:dyDescent="0.35">
      <c r="A616" s="7">
        <v>604</v>
      </c>
      <c r="B616" s="6"/>
      <c r="C616" s="12"/>
      <c r="D616" s="8"/>
      <c r="E616" s="12"/>
      <c r="F616" s="216" t="str">
        <f t="shared" si="18"/>
        <v>N/A</v>
      </c>
      <c r="G616" s="6"/>
      <c r="AA616" s="15" t="str">
        <f t="shared" si="19"/>
        <v/>
      </c>
      <c r="AB616" s="15" t="str">
        <f>IF(LEN($AA616)=0,"N",IF(LEN($AA616)&gt;1,"Error -- Availability entered in an incorrect format",IF($AA616='Control Panel'!$F$36,$AA616,IF($AA616='Control Panel'!$F$37,$AA616,IF($AA616='Control Panel'!$F$38,$AA616,IF($AA616='Control Panel'!$F$39,$AA616,IF($AA616='Control Panel'!$F$40,$AA616,IF($AA616='Control Panel'!$F$41,$AA616,"Error -- Availability entered in an incorrect format"))))))))</f>
        <v>N</v>
      </c>
    </row>
    <row r="617" spans="1:28" s="15" customFormat="1" x14ac:dyDescent="0.35">
      <c r="A617" s="7">
        <v>605</v>
      </c>
      <c r="B617" s="6"/>
      <c r="C617" s="12"/>
      <c r="D617" s="8"/>
      <c r="E617" s="12"/>
      <c r="F617" s="216" t="str">
        <f t="shared" si="18"/>
        <v>N/A</v>
      </c>
      <c r="G617" s="6"/>
      <c r="AA617" s="15" t="str">
        <f t="shared" si="19"/>
        <v/>
      </c>
      <c r="AB617" s="15" t="str">
        <f>IF(LEN($AA617)=0,"N",IF(LEN($AA617)&gt;1,"Error -- Availability entered in an incorrect format",IF($AA617='Control Panel'!$F$36,$AA617,IF($AA617='Control Panel'!$F$37,$AA617,IF($AA617='Control Panel'!$F$38,$AA617,IF($AA617='Control Panel'!$F$39,$AA617,IF($AA617='Control Panel'!$F$40,$AA617,IF($AA617='Control Panel'!$F$41,$AA617,"Error -- Availability entered in an incorrect format"))))))))</f>
        <v>N</v>
      </c>
    </row>
    <row r="618" spans="1:28" s="15" customFormat="1" x14ac:dyDescent="0.35">
      <c r="A618" s="7">
        <v>606</v>
      </c>
      <c r="B618" s="6"/>
      <c r="C618" s="12"/>
      <c r="D618" s="8"/>
      <c r="E618" s="12"/>
      <c r="F618" s="216" t="str">
        <f t="shared" si="18"/>
        <v>N/A</v>
      </c>
      <c r="G618" s="6"/>
      <c r="AA618" s="15" t="str">
        <f t="shared" si="19"/>
        <v/>
      </c>
      <c r="AB618" s="15" t="str">
        <f>IF(LEN($AA618)=0,"N",IF(LEN($AA618)&gt;1,"Error -- Availability entered in an incorrect format",IF($AA618='Control Panel'!$F$36,$AA618,IF($AA618='Control Panel'!$F$37,$AA618,IF($AA618='Control Panel'!$F$38,$AA618,IF($AA618='Control Panel'!$F$39,$AA618,IF($AA618='Control Panel'!$F$40,$AA618,IF($AA618='Control Panel'!$F$41,$AA618,"Error -- Availability entered in an incorrect format"))))))))</f>
        <v>N</v>
      </c>
    </row>
    <row r="619" spans="1:28" s="15" customFormat="1" x14ac:dyDescent="0.35">
      <c r="A619" s="7">
        <v>607</v>
      </c>
      <c r="B619" s="6"/>
      <c r="C619" s="12"/>
      <c r="D619" s="8"/>
      <c r="E619" s="12"/>
      <c r="F619" s="216" t="str">
        <f t="shared" si="18"/>
        <v>N/A</v>
      </c>
      <c r="G619" s="6"/>
      <c r="AA619" s="15" t="str">
        <f t="shared" si="19"/>
        <v/>
      </c>
      <c r="AB619" s="15" t="str">
        <f>IF(LEN($AA619)=0,"N",IF(LEN($AA619)&gt;1,"Error -- Availability entered in an incorrect format",IF($AA619='Control Panel'!$F$36,$AA619,IF($AA619='Control Panel'!$F$37,$AA619,IF($AA619='Control Panel'!$F$38,$AA619,IF($AA619='Control Panel'!$F$39,$AA619,IF($AA619='Control Panel'!$F$40,$AA619,IF($AA619='Control Panel'!$F$41,$AA619,"Error -- Availability entered in an incorrect format"))))))))</f>
        <v>N</v>
      </c>
    </row>
    <row r="620" spans="1:28" s="15" customFormat="1" x14ac:dyDescent="0.35">
      <c r="A620" s="7">
        <v>608</v>
      </c>
      <c r="B620" s="6"/>
      <c r="C620" s="12"/>
      <c r="D620" s="8"/>
      <c r="E620" s="12"/>
      <c r="F620" s="216" t="str">
        <f t="shared" si="18"/>
        <v>N/A</v>
      </c>
      <c r="G620" s="6"/>
      <c r="AA620" s="15" t="str">
        <f t="shared" si="19"/>
        <v/>
      </c>
      <c r="AB620" s="15" t="str">
        <f>IF(LEN($AA620)=0,"N",IF(LEN($AA620)&gt;1,"Error -- Availability entered in an incorrect format",IF($AA620='Control Panel'!$F$36,$AA620,IF($AA620='Control Panel'!$F$37,$AA620,IF($AA620='Control Panel'!$F$38,$AA620,IF($AA620='Control Panel'!$F$39,$AA620,IF($AA620='Control Panel'!$F$40,$AA620,IF($AA620='Control Panel'!$F$41,$AA620,"Error -- Availability entered in an incorrect format"))))))))</f>
        <v>N</v>
      </c>
    </row>
    <row r="621" spans="1:28" s="15" customFormat="1" x14ac:dyDescent="0.35">
      <c r="A621" s="7">
        <v>609</v>
      </c>
      <c r="B621" s="6"/>
      <c r="C621" s="12"/>
      <c r="D621" s="8"/>
      <c r="E621" s="12"/>
      <c r="F621" s="216" t="str">
        <f t="shared" si="18"/>
        <v>N/A</v>
      </c>
      <c r="G621" s="6"/>
      <c r="AA621" s="15" t="str">
        <f t="shared" si="19"/>
        <v/>
      </c>
      <c r="AB621" s="15" t="str">
        <f>IF(LEN($AA621)=0,"N",IF(LEN($AA621)&gt;1,"Error -- Availability entered in an incorrect format",IF($AA621='Control Panel'!$F$36,$AA621,IF($AA621='Control Panel'!$F$37,$AA621,IF($AA621='Control Panel'!$F$38,$AA621,IF($AA621='Control Panel'!$F$39,$AA621,IF($AA621='Control Panel'!$F$40,$AA621,IF($AA621='Control Panel'!$F$41,$AA621,"Error -- Availability entered in an incorrect format"))))))))</f>
        <v>N</v>
      </c>
    </row>
    <row r="622" spans="1:28" s="15" customFormat="1" x14ac:dyDescent="0.35">
      <c r="A622" s="7">
        <v>610</v>
      </c>
      <c r="B622" s="6"/>
      <c r="C622" s="12"/>
      <c r="D622" s="8"/>
      <c r="E622" s="12"/>
      <c r="F622" s="216" t="str">
        <f t="shared" si="18"/>
        <v>N/A</v>
      </c>
      <c r="G622" s="6"/>
      <c r="AA622" s="15" t="str">
        <f t="shared" si="19"/>
        <v/>
      </c>
      <c r="AB622" s="15" t="str">
        <f>IF(LEN($AA622)=0,"N",IF(LEN($AA622)&gt;1,"Error -- Availability entered in an incorrect format",IF($AA622='Control Panel'!$F$36,$AA622,IF($AA622='Control Panel'!$F$37,$AA622,IF($AA622='Control Panel'!$F$38,$AA622,IF($AA622='Control Panel'!$F$39,$AA622,IF($AA622='Control Panel'!$F$40,$AA622,IF($AA622='Control Panel'!$F$41,$AA622,"Error -- Availability entered in an incorrect format"))))))))</f>
        <v>N</v>
      </c>
    </row>
    <row r="623" spans="1:28" s="15" customFormat="1" x14ac:dyDescent="0.35">
      <c r="A623" s="7">
        <v>611</v>
      </c>
      <c r="B623" s="6"/>
      <c r="C623" s="12"/>
      <c r="D623" s="8"/>
      <c r="E623" s="12"/>
      <c r="F623" s="216" t="str">
        <f t="shared" si="18"/>
        <v>N/A</v>
      </c>
      <c r="G623" s="6"/>
      <c r="AA623" s="15" t="str">
        <f t="shared" si="19"/>
        <v/>
      </c>
      <c r="AB623" s="15" t="str">
        <f>IF(LEN($AA623)=0,"N",IF(LEN($AA623)&gt;1,"Error -- Availability entered in an incorrect format",IF($AA623='Control Panel'!$F$36,$AA623,IF($AA623='Control Panel'!$F$37,$AA623,IF($AA623='Control Panel'!$F$38,$AA623,IF($AA623='Control Panel'!$F$39,$AA623,IF($AA623='Control Panel'!$F$40,$AA623,IF($AA623='Control Panel'!$F$41,$AA623,"Error -- Availability entered in an incorrect format"))))))))</f>
        <v>N</v>
      </c>
    </row>
    <row r="624" spans="1:28" s="15" customFormat="1" x14ac:dyDescent="0.35">
      <c r="A624" s="7">
        <v>612</v>
      </c>
      <c r="B624" s="6"/>
      <c r="C624" s="12"/>
      <c r="D624" s="8"/>
      <c r="E624" s="12"/>
      <c r="F624" s="216" t="str">
        <f t="shared" si="18"/>
        <v>N/A</v>
      </c>
      <c r="G624" s="6"/>
      <c r="AA624" s="15" t="str">
        <f t="shared" si="19"/>
        <v/>
      </c>
      <c r="AB624" s="15" t="str">
        <f>IF(LEN($AA624)=0,"N",IF(LEN($AA624)&gt;1,"Error -- Availability entered in an incorrect format",IF($AA624='Control Panel'!$F$36,$AA624,IF($AA624='Control Panel'!$F$37,$AA624,IF($AA624='Control Panel'!$F$38,$AA624,IF($AA624='Control Panel'!$F$39,$AA624,IF($AA624='Control Panel'!$F$40,$AA624,IF($AA624='Control Panel'!$F$41,$AA624,"Error -- Availability entered in an incorrect format"))))))))</f>
        <v>N</v>
      </c>
    </row>
    <row r="625" spans="1:28" s="15" customFormat="1" x14ac:dyDescent="0.35">
      <c r="A625" s="7">
        <v>613</v>
      </c>
      <c r="B625" s="6"/>
      <c r="C625" s="12"/>
      <c r="D625" s="8"/>
      <c r="E625" s="12"/>
      <c r="F625" s="216" t="str">
        <f t="shared" si="18"/>
        <v>N/A</v>
      </c>
      <c r="G625" s="6"/>
      <c r="AA625" s="15" t="str">
        <f t="shared" si="19"/>
        <v/>
      </c>
      <c r="AB625" s="15" t="str">
        <f>IF(LEN($AA625)=0,"N",IF(LEN($AA625)&gt;1,"Error -- Availability entered in an incorrect format",IF($AA625='Control Panel'!$F$36,$AA625,IF($AA625='Control Panel'!$F$37,$AA625,IF($AA625='Control Panel'!$F$38,$AA625,IF($AA625='Control Panel'!$F$39,$AA625,IF($AA625='Control Panel'!$F$40,$AA625,IF($AA625='Control Panel'!$F$41,$AA625,"Error -- Availability entered in an incorrect format"))))))))</f>
        <v>N</v>
      </c>
    </row>
    <row r="626" spans="1:28" s="15" customFormat="1" x14ac:dyDescent="0.35">
      <c r="A626" s="7">
        <v>614</v>
      </c>
      <c r="B626" s="6"/>
      <c r="C626" s="12"/>
      <c r="D626" s="8"/>
      <c r="E626" s="12"/>
      <c r="F626" s="216" t="str">
        <f t="shared" si="18"/>
        <v>N/A</v>
      </c>
      <c r="G626" s="6"/>
      <c r="AA626" s="15" t="str">
        <f t="shared" si="19"/>
        <v/>
      </c>
      <c r="AB626" s="15" t="str">
        <f>IF(LEN($AA626)=0,"N",IF(LEN($AA626)&gt;1,"Error -- Availability entered in an incorrect format",IF($AA626='Control Panel'!$F$36,$AA626,IF($AA626='Control Panel'!$F$37,$AA626,IF($AA626='Control Panel'!$F$38,$AA626,IF($AA626='Control Panel'!$F$39,$AA626,IF($AA626='Control Panel'!$F$40,$AA626,IF($AA626='Control Panel'!$F$41,$AA626,"Error -- Availability entered in an incorrect format"))))))))</f>
        <v>N</v>
      </c>
    </row>
    <row r="627" spans="1:28" s="15" customFormat="1" x14ac:dyDescent="0.35">
      <c r="A627" s="7">
        <v>615</v>
      </c>
      <c r="B627" s="6"/>
      <c r="C627" s="12"/>
      <c r="D627" s="8"/>
      <c r="E627" s="12"/>
      <c r="F627" s="216" t="str">
        <f t="shared" si="18"/>
        <v>N/A</v>
      </c>
      <c r="G627" s="6"/>
      <c r="AA627" s="15" t="str">
        <f t="shared" si="19"/>
        <v/>
      </c>
      <c r="AB627" s="15" t="str">
        <f>IF(LEN($AA627)=0,"N",IF(LEN($AA627)&gt;1,"Error -- Availability entered in an incorrect format",IF($AA627='Control Panel'!$F$36,$AA627,IF($AA627='Control Panel'!$F$37,$AA627,IF($AA627='Control Panel'!$F$38,$AA627,IF($AA627='Control Panel'!$F$39,$AA627,IF($AA627='Control Panel'!$F$40,$AA627,IF($AA627='Control Panel'!$F$41,$AA627,"Error -- Availability entered in an incorrect format"))))))))</f>
        <v>N</v>
      </c>
    </row>
    <row r="628" spans="1:28" s="15" customFormat="1" x14ac:dyDescent="0.35">
      <c r="A628" s="7">
        <v>616</v>
      </c>
      <c r="B628" s="6"/>
      <c r="C628" s="12"/>
      <c r="D628" s="8"/>
      <c r="E628" s="12"/>
      <c r="F628" s="216" t="str">
        <f t="shared" si="18"/>
        <v>N/A</v>
      </c>
      <c r="G628" s="6"/>
      <c r="AA628" s="15" t="str">
        <f t="shared" si="19"/>
        <v/>
      </c>
      <c r="AB628" s="15" t="str">
        <f>IF(LEN($AA628)=0,"N",IF(LEN($AA628)&gt;1,"Error -- Availability entered in an incorrect format",IF($AA628='Control Panel'!$F$36,$AA628,IF($AA628='Control Panel'!$F$37,$AA628,IF($AA628='Control Panel'!$F$38,$AA628,IF($AA628='Control Panel'!$F$39,$AA628,IF($AA628='Control Panel'!$F$40,$AA628,IF($AA628='Control Panel'!$F$41,$AA628,"Error -- Availability entered in an incorrect format"))))))))</f>
        <v>N</v>
      </c>
    </row>
    <row r="629" spans="1:28" s="15" customFormat="1" x14ac:dyDescent="0.35">
      <c r="A629" s="7">
        <v>617</v>
      </c>
      <c r="B629" s="6"/>
      <c r="C629" s="12"/>
      <c r="D629" s="8"/>
      <c r="E629" s="12"/>
      <c r="F629" s="216" t="str">
        <f t="shared" si="18"/>
        <v>N/A</v>
      </c>
      <c r="G629" s="6"/>
      <c r="AA629" s="15" t="str">
        <f t="shared" si="19"/>
        <v/>
      </c>
      <c r="AB629" s="15" t="str">
        <f>IF(LEN($AA629)=0,"N",IF(LEN($AA629)&gt;1,"Error -- Availability entered in an incorrect format",IF($AA629='Control Panel'!$F$36,$AA629,IF($AA629='Control Panel'!$F$37,$AA629,IF($AA629='Control Panel'!$F$38,$AA629,IF($AA629='Control Panel'!$F$39,$AA629,IF($AA629='Control Panel'!$F$40,$AA629,IF($AA629='Control Panel'!$F$41,$AA629,"Error -- Availability entered in an incorrect format"))))))))</f>
        <v>N</v>
      </c>
    </row>
    <row r="630" spans="1:28" s="15" customFormat="1" x14ac:dyDescent="0.35">
      <c r="A630" s="7">
        <v>618</v>
      </c>
      <c r="B630" s="6"/>
      <c r="C630" s="12"/>
      <c r="D630" s="8"/>
      <c r="E630" s="12"/>
      <c r="F630" s="216" t="str">
        <f t="shared" si="18"/>
        <v>N/A</v>
      </c>
      <c r="G630" s="6"/>
      <c r="AA630" s="15" t="str">
        <f t="shared" si="19"/>
        <v/>
      </c>
      <c r="AB630" s="15" t="str">
        <f>IF(LEN($AA630)=0,"N",IF(LEN($AA630)&gt;1,"Error -- Availability entered in an incorrect format",IF($AA630='Control Panel'!$F$36,$AA630,IF($AA630='Control Panel'!$F$37,$AA630,IF($AA630='Control Panel'!$F$38,$AA630,IF($AA630='Control Panel'!$F$39,$AA630,IF($AA630='Control Panel'!$F$40,$AA630,IF($AA630='Control Panel'!$F$41,$AA630,"Error -- Availability entered in an incorrect format"))))))))</f>
        <v>N</v>
      </c>
    </row>
    <row r="631" spans="1:28" s="15" customFormat="1" x14ac:dyDescent="0.35">
      <c r="A631" s="7">
        <v>619</v>
      </c>
      <c r="B631" s="6"/>
      <c r="C631" s="12"/>
      <c r="D631" s="8"/>
      <c r="E631" s="12"/>
      <c r="F631" s="216" t="str">
        <f t="shared" si="18"/>
        <v>N/A</v>
      </c>
      <c r="G631" s="6"/>
      <c r="AA631" s="15" t="str">
        <f t="shared" si="19"/>
        <v/>
      </c>
      <c r="AB631" s="15" t="str">
        <f>IF(LEN($AA631)=0,"N",IF(LEN($AA631)&gt;1,"Error -- Availability entered in an incorrect format",IF($AA631='Control Panel'!$F$36,$AA631,IF($AA631='Control Panel'!$F$37,$AA631,IF($AA631='Control Panel'!$F$38,$AA631,IF($AA631='Control Panel'!$F$39,$AA631,IF($AA631='Control Panel'!$F$40,$AA631,IF($AA631='Control Panel'!$F$41,$AA631,"Error -- Availability entered in an incorrect format"))))))))</f>
        <v>N</v>
      </c>
    </row>
    <row r="632" spans="1:28" s="15" customFormat="1" x14ac:dyDescent="0.35">
      <c r="A632" s="7">
        <v>620</v>
      </c>
      <c r="B632" s="6"/>
      <c r="C632" s="12"/>
      <c r="D632" s="8"/>
      <c r="E632" s="12"/>
      <c r="F632" s="216" t="str">
        <f t="shared" si="18"/>
        <v>N/A</v>
      </c>
      <c r="G632" s="6"/>
      <c r="AA632" s="15" t="str">
        <f t="shared" si="19"/>
        <v/>
      </c>
      <c r="AB632" s="15" t="str">
        <f>IF(LEN($AA632)=0,"N",IF(LEN($AA632)&gt;1,"Error -- Availability entered in an incorrect format",IF($AA632='Control Panel'!$F$36,$AA632,IF($AA632='Control Panel'!$F$37,$AA632,IF($AA632='Control Panel'!$F$38,$AA632,IF($AA632='Control Panel'!$F$39,$AA632,IF($AA632='Control Panel'!$F$40,$AA632,IF($AA632='Control Panel'!$F$41,$AA632,"Error -- Availability entered in an incorrect format"))))))))</f>
        <v>N</v>
      </c>
    </row>
    <row r="633" spans="1:28" s="15" customFormat="1" x14ac:dyDescent="0.35">
      <c r="A633" s="7">
        <v>621</v>
      </c>
      <c r="B633" s="6"/>
      <c r="C633" s="12"/>
      <c r="D633" s="8"/>
      <c r="E633" s="12"/>
      <c r="F633" s="216" t="str">
        <f t="shared" si="18"/>
        <v>N/A</v>
      </c>
      <c r="G633" s="6"/>
      <c r="AA633" s="15" t="str">
        <f t="shared" si="19"/>
        <v/>
      </c>
      <c r="AB633" s="15" t="str">
        <f>IF(LEN($AA633)=0,"N",IF(LEN($AA633)&gt;1,"Error -- Availability entered in an incorrect format",IF($AA633='Control Panel'!$F$36,$AA633,IF($AA633='Control Panel'!$F$37,$AA633,IF($AA633='Control Panel'!$F$38,$AA633,IF($AA633='Control Panel'!$F$39,$AA633,IF($AA633='Control Panel'!$F$40,$AA633,IF($AA633='Control Panel'!$F$41,$AA633,"Error -- Availability entered in an incorrect format"))))))))</f>
        <v>N</v>
      </c>
    </row>
    <row r="634" spans="1:28" s="15" customFormat="1" x14ac:dyDescent="0.35">
      <c r="A634" s="7">
        <v>622</v>
      </c>
      <c r="B634" s="6"/>
      <c r="C634" s="12"/>
      <c r="D634" s="8"/>
      <c r="E634" s="12"/>
      <c r="F634" s="216" t="str">
        <f t="shared" si="18"/>
        <v>N/A</v>
      </c>
      <c r="G634" s="6"/>
      <c r="AA634" s="15" t="str">
        <f t="shared" si="19"/>
        <v/>
      </c>
      <c r="AB634" s="15" t="str">
        <f>IF(LEN($AA634)=0,"N",IF(LEN($AA634)&gt;1,"Error -- Availability entered in an incorrect format",IF($AA634='Control Panel'!$F$36,$AA634,IF($AA634='Control Panel'!$F$37,$AA634,IF($AA634='Control Panel'!$F$38,$AA634,IF($AA634='Control Panel'!$F$39,$AA634,IF($AA634='Control Panel'!$F$40,$AA634,IF($AA634='Control Panel'!$F$41,$AA634,"Error -- Availability entered in an incorrect format"))))))))</f>
        <v>N</v>
      </c>
    </row>
    <row r="635" spans="1:28" s="15" customFormat="1" x14ac:dyDescent="0.35">
      <c r="A635" s="7">
        <v>623</v>
      </c>
      <c r="B635" s="6"/>
      <c r="C635" s="12"/>
      <c r="D635" s="8"/>
      <c r="E635" s="12"/>
      <c r="F635" s="216" t="str">
        <f t="shared" si="18"/>
        <v>N/A</v>
      </c>
      <c r="G635" s="6"/>
      <c r="AA635" s="15" t="str">
        <f t="shared" si="19"/>
        <v/>
      </c>
      <c r="AB635" s="15" t="str">
        <f>IF(LEN($AA635)=0,"N",IF(LEN($AA635)&gt;1,"Error -- Availability entered in an incorrect format",IF($AA635='Control Panel'!$F$36,$AA635,IF($AA635='Control Panel'!$F$37,$AA635,IF($AA635='Control Panel'!$F$38,$AA635,IF($AA635='Control Panel'!$F$39,$AA635,IF($AA635='Control Panel'!$F$40,$AA635,IF($AA635='Control Panel'!$F$41,$AA635,"Error -- Availability entered in an incorrect format"))))))))</f>
        <v>N</v>
      </c>
    </row>
    <row r="636" spans="1:28" s="15" customFormat="1" x14ac:dyDescent="0.35">
      <c r="A636" s="7">
        <v>624</v>
      </c>
      <c r="B636" s="6"/>
      <c r="C636" s="12"/>
      <c r="D636" s="8"/>
      <c r="E636" s="12"/>
      <c r="F636" s="216" t="str">
        <f t="shared" si="18"/>
        <v>N/A</v>
      </c>
      <c r="G636" s="6"/>
      <c r="AA636" s="15" t="str">
        <f t="shared" si="19"/>
        <v/>
      </c>
      <c r="AB636" s="15" t="str">
        <f>IF(LEN($AA636)=0,"N",IF(LEN($AA636)&gt;1,"Error -- Availability entered in an incorrect format",IF($AA636='Control Panel'!$F$36,$AA636,IF($AA636='Control Panel'!$F$37,$AA636,IF($AA636='Control Panel'!$F$38,$AA636,IF($AA636='Control Panel'!$F$39,$AA636,IF($AA636='Control Panel'!$F$40,$AA636,IF($AA636='Control Panel'!$F$41,$AA636,"Error -- Availability entered in an incorrect format"))))))))</f>
        <v>N</v>
      </c>
    </row>
    <row r="637" spans="1:28" s="15" customFormat="1" x14ac:dyDescent="0.35">
      <c r="A637" s="7">
        <v>625</v>
      </c>
      <c r="B637" s="6"/>
      <c r="C637" s="12"/>
      <c r="D637" s="8"/>
      <c r="E637" s="12"/>
      <c r="F637" s="216" t="str">
        <f t="shared" si="18"/>
        <v>N/A</v>
      </c>
      <c r="G637" s="6"/>
      <c r="AA637" s="15" t="str">
        <f t="shared" si="19"/>
        <v/>
      </c>
      <c r="AB637" s="15" t="str">
        <f>IF(LEN($AA637)=0,"N",IF(LEN($AA637)&gt;1,"Error -- Availability entered in an incorrect format",IF($AA637='Control Panel'!$F$36,$AA637,IF($AA637='Control Panel'!$F$37,$AA637,IF($AA637='Control Panel'!$F$38,$AA637,IF($AA637='Control Panel'!$F$39,$AA637,IF($AA637='Control Panel'!$F$40,$AA637,IF($AA637='Control Panel'!$F$41,$AA637,"Error -- Availability entered in an incorrect format"))))))))</f>
        <v>N</v>
      </c>
    </row>
    <row r="638" spans="1:28" s="15" customFormat="1" x14ac:dyDescent="0.35">
      <c r="A638" s="7">
        <v>626</v>
      </c>
      <c r="B638" s="6"/>
      <c r="C638" s="12"/>
      <c r="D638" s="8"/>
      <c r="E638" s="12"/>
      <c r="F638" s="216" t="str">
        <f t="shared" si="18"/>
        <v>N/A</v>
      </c>
      <c r="G638" s="6"/>
      <c r="AA638" s="15" t="str">
        <f t="shared" si="19"/>
        <v/>
      </c>
      <c r="AB638" s="15" t="str">
        <f>IF(LEN($AA638)=0,"N",IF(LEN($AA638)&gt;1,"Error -- Availability entered in an incorrect format",IF($AA638='Control Panel'!$F$36,$AA638,IF($AA638='Control Panel'!$F$37,$AA638,IF($AA638='Control Panel'!$F$38,$AA638,IF($AA638='Control Panel'!$F$39,$AA638,IF($AA638='Control Panel'!$F$40,$AA638,IF($AA638='Control Panel'!$F$41,$AA638,"Error -- Availability entered in an incorrect format"))))))))</f>
        <v>N</v>
      </c>
    </row>
    <row r="639" spans="1:28" s="15" customFormat="1" x14ac:dyDescent="0.35">
      <c r="A639" s="7">
        <v>627</v>
      </c>
      <c r="B639" s="6"/>
      <c r="C639" s="12"/>
      <c r="D639" s="8"/>
      <c r="E639" s="12"/>
      <c r="F639" s="216" t="str">
        <f t="shared" si="18"/>
        <v>N/A</v>
      </c>
      <c r="G639" s="6"/>
      <c r="AA639" s="15" t="str">
        <f t="shared" si="19"/>
        <v/>
      </c>
      <c r="AB639" s="15" t="str">
        <f>IF(LEN($AA639)=0,"N",IF(LEN($AA639)&gt;1,"Error -- Availability entered in an incorrect format",IF($AA639='Control Panel'!$F$36,$AA639,IF($AA639='Control Panel'!$F$37,$AA639,IF($AA639='Control Panel'!$F$38,$AA639,IF($AA639='Control Panel'!$F$39,$AA639,IF($AA639='Control Panel'!$F$40,$AA639,IF($AA639='Control Panel'!$F$41,$AA639,"Error -- Availability entered in an incorrect format"))))))))</f>
        <v>N</v>
      </c>
    </row>
    <row r="640" spans="1:28" s="15" customFormat="1" x14ac:dyDescent="0.35">
      <c r="A640" s="7">
        <v>628</v>
      </c>
      <c r="B640" s="6"/>
      <c r="C640" s="12"/>
      <c r="D640" s="8"/>
      <c r="E640" s="12"/>
      <c r="F640" s="216" t="str">
        <f t="shared" si="18"/>
        <v>N/A</v>
      </c>
      <c r="G640" s="6"/>
      <c r="AA640" s="15" t="str">
        <f t="shared" si="19"/>
        <v/>
      </c>
      <c r="AB640" s="15" t="str">
        <f>IF(LEN($AA640)=0,"N",IF(LEN($AA640)&gt;1,"Error -- Availability entered in an incorrect format",IF($AA640='Control Panel'!$F$36,$AA640,IF($AA640='Control Panel'!$F$37,$AA640,IF($AA640='Control Panel'!$F$38,$AA640,IF($AA640='Control Panel'!$F$39,$AA640,IF($AA640='Control Panel'!$F$40,$AA640,IF($AA640='Control Panel'!$F$41,$AA640,"Error -- Availability entered in an incorrect format"))))))))</f>
        <v>N</v>
      </c>
    </row>
    <row r="641" spans="1:28" s="15" customFormat="1" x14ac:dyDescent="0.35">
      <c r="A641" s="7">
        <v>629</v>
      </c>
      <c r="B641" s="6"/>
      <c r="C641" s="12"/>
      <c r="D641" s="8"/>
      <c r="E641" s="12"/>
      <c r="F641" s="216" t="str">
        <f t="shared" si="18"/>
        <v>N/A</v>
      </c>
      <c r="G641" s="6"/>
      <c r="AA641" s="15" t="str">
        <f t="shared" si="19"/>
        <v/>
      </c>
      <c r="AB641" s="15" t="str">
        <f>IF(LEN($AA641)=0,"N",IF(LEN($AA641)&gt;1,"Error -- Availability entered in an incorrect format",IF($AA641='Control Panel'!$F$36,$AA641,IF($AA641='Control Panel'!$F$37,$AA641,IF($AA641='Control Panel'!$F$38,$AA641,IF($AA641='Control Panel'!$F$39,$AA641,IF($AA641='Control Panel'!$F$40,$AA641,IF($AA641='Control Panel'!$F$41,$AA641,"Error -- Availability entered in an incorrect format"))))))))</f>
        <v>N</v>
      </c>
    </row>
    <row r="642" spans="1:28" s="15" customFormat="1" x14ac:dyDescent="0.35">
      <c r="A642" s="7">
        <v>630</v>
      </c>
      <c r="B642" s="6"/>
      <c r="C642" s="12"/>
      <c r="D642" s="8"/>
      <c r="E642" s="12"/>
      <c r="F642" s="216" t="str">
        <f t="shared" si="18"/>
        <v>N/A</v>
      </c>
      <c r="G642" s="6"/>
      <c r="AA642" s="15" t="str">
        <f t="shared" si="19"/>
        <v/>
      </c>
      <c r="AB642" s="15" t="str">
        <f>IF(LEN($AA642)=0,"N",IF(LEN($AA642)&gt;1,"Error -- Availability entered in an incorrect format",IF($AA642='Control Panel'!$F$36,$AA642,IF($AA642='Control Panel'!$F$37,$AA642,IF($AA642='Control Panel'!$F$38,$AA642,IF($AA642='Control Panel'!$F$39,$AA642,IF($AA642='Control Panel'!$F$40,$AA642,IF($AA642='Control Panel'!$F$41,$AA642,"Error -- Availability entered in an incorrect format"))))))))</f>
        <v>N</v>
      </c>
    </row>
    <row r="643" spans="1:28" s="15" customFormat="1" x14ac:dyDescent="0.35">
      <c r="A643" s="7">
        <v>631</v>
      </c>
      <c r="B643" s="6"/>
      <c r="C643" s="12"/>
      <c r="D643" s="8"/>
      <c r="E643" s="12"/>
      <c r="F643" s="216" t="str">
        <f t="shared" si="18"/>
        <v>N/A</v>
      </c>
      <c r="G643" s="6"/>
      <c r="AA643" s="15" t="str">
        <f t="shared" si="19"/>
        <v/>
      </c>
      <c r="AB643" s="15" t="str">
        <f>IF(LEN($AA643)=0,"N",IF(LEN($AA643)&gt;1,"Error -- Availability entered in an incorrect format",IF($AA643='Control Panel'!$F$36,$AA643,IF($AA643='Control Panel'!$F$37,$AA643,IF($AA643='Control Panel'!$F$38,$AA643,IF($AA643='Control Panel'!$F$39,$AA643,IF($AA643='Control Panel'!$F$40,$AA643,IF($AA643='Control Panel'!$F$41,$AA643,"Error -- Availability entered in an incorrect format"))))))))</f>
        <v>N</v>
      </c>
    </row>
    <row r="644" spans="1:28" s="15" customFormat="1" x14ac:dyDescent="0.35">
      <c r="A644" s="7">
        <v>632</v>
      </c>
      <c r="B644" s="6"/>
      <c r="C644" s="12"/>
      <c r="D644" s="8"/>
      <c r="E644" s="12"/>
      <c r="F644" s="216" t="str">
        <f t="shared" si="18"/>
        <v>N/A</v>
      </c>
      <c r="G644" s="6"/>
      <c r="AA644" s="15" t="str">
        <f t="shared" si="19"/>
        <v/>
      </c>
      <c r="AB644" s="15" t="str">
        <f>IF(LEN($AA644)=0,"N",IF(LEN($AA644)&gt;1,"Error -- Availability entered in an incorrect format",IF($AA644='Control Panel'!$F$36,$AA644,IF($AA644='Control Panel'!$F$37,$AA644,IF($AA644='Control Panel'!$F$38,$AA644,IF($AA644='Control Panel'!$F$39,$AA644,IF($AA644='Control Panel'!$F$40,$AA644,IF($AA644='Control Panel'!$F$41,$AA644,"Error -- Availability entered in an incorrect format"))))))))</f>
        <v>N</v>
      </c>
    </row>
    <row r="645" spans="1:28" s="15" customFormat="1" x14ac:dyDescent="0.35">
      <c r="A645" s="7">
        <v>633</v>
      </c>
      <c r="B645" s="6"/>
      <c r="C645" s="12"/>
      <c r="D645" s="8"/>
      <c r="E645" s="12"/>
      <c r="F645" s="216" t="str">
        <f t="shared" si="18"/>
        <v>N/A</v>
      </c>
      <c r="G645" s="6"/>
      <c r="AA645" s="15" t="str">
        <f t="shared" si="19"/>
        <v/>
      </c>
      <c r="AB645" s="15" t="str">
        <f>IF(LEN($AA645)=0,"N",IF(LEN($AA645)&gt;1,"Error -- Availability entered in an incorrect format",IF($AA645='Control Panel'!$F$36,$AA645,IF($AA645='Control Panel'!$F$37,$AA645,IF($AA645='Control Panel'!$F$38,$AA645,IF($AA645='Control Panel'!$F$39,$AA645,IF($AA645='Control Panel'!$F$40,$AA645,IF($AA645='Control Panel'!$F$41,$AA645,"Error -- Availability entered in an incorrect format"))))))))</f>
        <v>N</v>
      </c>
    </row>
    <row r="646" spans="1:28" s="15" customFormat="1" x14ac:dyDescent="0.35">
      <c r="A646" s="7">
        <v>634</v>
      </c>
      <c r="B646" s="6"/>
      <c r="C646" s="12"/>
      <c r="D646" s="8"/>
      <c r="E646" s="12"/>
      <c r="F646" s="216" t="str">
        <f t="shared" si="18"/>
        <v>N/A</v>
      </c>
      <c r="G646" s="6"/>
      <c r="AA646" s="15" t="str">
        <f t="shared" si="19"/>
        <v/>
      </c>
      <c r="AB646" s="15" t="str">
        <f>IF(LEN($AA646)=0,"N",IF(LEN($AA646)&gt;1,"Error -- Availability entered in an incorrect format",IF($AA646='Control Panel'!$F$36,$AA646,IF($AA646='Control Panel'!$F$37,$AA646,IF($AA646='Control Panel'!$F$38,$AA646,IF($AA646='Control Panel'!$F$39,$AA646,IF($AA646='Control Panel'!$F$40,$AA646,IF($AA646='Control Panel'!$F$41,$AA646,"Error -- Availability entered in an incorrect format"))))))))</f>
        <v>N</v>
      </c>
    </row>
    <row r="647" spans="1:28" s="15" customFormat="1" x14ac:dyDescent="0.35">
      <c r="A647" s="7">
        <v>635</v>
      </c>
      <c r="B647" s="6"/>
      <c r="C647" s="12"/>
      <c r="D647" s="8"/>
      <c r="E647" s="12"/>
      <c r="F647" s="216" t="str">
        <f t="shared" si="18"/>
        <v>N/A</v>
      </c>
      <c r="G647" s="6"/>
      <c r="AA647" s="15" t="str">
        <f t="shared" si="19"/>
        <v/>
      </c>
      <c r="AB647" s="15" t="str">
        <f>IF(LEN($AA647)=0,"N",IF(LEN($AA647)&gt;1,"Error -- Availability entered in an incorrect format",IF($AA647='Control Panel'!$F$36,$AA647,IF($AA647='Control Panel'!$F$37,$AA647,IF($AA647='Control Panel'!$F$38,$AA647,IF($AA647='Control Panel'!$F$39,$AA647,IF($AA647='Control Panel'!$F$40,$AA647,IF($AA647='Control Panel'!$F$41,$AA647,"Error -- Availability entered in an incorrect format"))))))))</f>
        <v>N</v>
      </c>
    </row>
    <row r="648" spans="1:28" s="15" customFormat="1" x14ac:dyDescent="0.35">
      <c r="A648" s="7">
        <v>636</v>
      </c>
      <c r="B648" s="6"/>
      <c r="C648" s="12"/>
      <c r="D648" s="8"/>
      <c r="E648" s="12"/>
      <c r="F648" s="216" t="str">
        <f t="shared" si="18"/>
        <v>N/A</v>
      </c>
      <c r="G648" s="6"/>
      <c r="AA648" s="15" t="str">
        <f t="shared" si="19"/>
        <v/>
      </c>
      <c r="AB648" s="15" t="str">
        <f>IF(LEN($AA648)=0,"N",IF(LEN($AA648)&gt;1,"Error -- Availability entered in an incorrect format",IF($AA648='Control Panel'!$F$36,$AA648,IF($AA648='Control Panel'!$F$37,$AA648,IF($AA648='Control Panel'!$F$38,$AA648,IF($AA648='Control Panel'!$F$39,$AA648,IF($AA648='Control Panel'!$F$40,$AA648,IF($AA648='Control Panel'!$F$41,$AA648,"Error -- Availability entered in an incorrect format"))))))))</f>
        <v>N</v>
      </c>
    </row>
    <row r="649" spans="1:28" s="15" customFormat="1" x14ac:dyDescent="0.35">
      <c r="A649" s="7">
        <v>637</v>
      </c>
      <c r="B649" s="6"/>
      <c r="C649" s="12"/>
      <c r="D649" s="8"/>
      <c r="E649" s="12"/>
      <c r="F649" s="216" t="str">
        <f t="shared" si="18"/>
        <v>N/A</v>
      </c>
      <c r="G649" s="6"/>
      <c r="AA649" s="15" t="str">
        <f t="shared" si="19"/>
        <v/>
      </c>
      <c r="AB649" s="15" t="str">
        <f>IF(LEN($AA649)=0,"N",IF(LEN($AA649)&gt;1,"Error -- Availability entered in an incorrect format",IF($AA649='Control Panel'!$F$36,$AA649,IF($AA649='Control Panel'!$F$37,$AA649,IF($AA649='Control Panel'!$F$38,$AA649,IF($AA649='Control Panel'!$F$39,$AA649,IF($AA649='Control Panel'!$F$40,$AA649,IF($AA649='Control Panel'!$F$41,$AA649,"Error -- Availability entered in an incorrect format"))))))))</f>
        <v>N</v>
      </c>
    </row>
    <row r="650" spans="1:28" s="15" customFormat="1" x14ac:dyDescent="0.35">
      <c r="A650" s="7">
        <v>638</v>
      </c>
      <c r="B650" s="6"/>
      <c r="C650" s="12"/>
      <c r="D650" s="8"/>
      <c r="E650" s="12"/>
      <c r="F650" s="216" t="str">
        <f t="shared" si="18"/>
        <v>N/A</v>
      </c>
      <c r="G650" s="6"/>
      <c r="AA650" s="15" t="str">
        <f t="shared" si="19"/>
        <v/>
      </c>
      <c r="AB650" s="15" t="str">
        <f>IF(LEN($AA650)=0,"N",IF(LEN($AA650)&gt;1,"Error -- Availability entered in an incorrect format",IF($AA650='Control Panel'!$F$36,$AA650,IF($AA650='Control Panel'!$F$37,$AA650,IF($AA650='Control Panel'!$F$38,$AA650,IF($AA650='Control Panel'!$F$39,$AA650,IF($AA650='Control Panel'!$F$40,$AA650,IF($AA650='Control Panel'!$F$41,$AA650,"Error -- Availability entered in an incorrect format"))))))))</f>
        <v>N</v>
      </c>
    </row>
    <row r="651" spans="1:28" s="15" customFormat="1" x14ac:dyDescent="0.35">
      <c r="A651" s="7">
        <v>639</v>
      </c>
      <c r="B651" s="6"/>
      <c r="C651" s="12"/>
      <c r="D651" s="8"/>
      <c r="E651" s="12"/>
      <c r="F651" s="216" t="str">
        <f t="shared" si="18"/>
        <v>N/A</v>
      </c>
      <c r="G651" s="6"/>
      <c r="AA651" s="15" t="str">
        <f t="shared" si="19"/>
        <v/>
      </c>
      <c r="AB651" s="15" t="str">
        <f>IF(LEN($AA651)=0,"N",IF(LEN($AA651)&gt;1,"Error -- Availability entered in an incorrect format",IF($AA651='Control Panel'!$F$36,$AA651,IF($AA651='Control Panel'!$F$37,$AA651,IF($AA651='Control Panel'!$F$38,$AA651,IF($AA651='Control Panel'!$F$39,$AA651,IF($AA651='Control Panel'!$F$40,$AA651,IF($AA651='Control Panel'!$F$41,$AA651,"Error -- Availability entered in an incorrect format"))))))))</f>
        <v>N</v>
      </c>
    </row>
    <row r="652" spans="1:28" s="15" customFormat="1" x14ac:dyDescent="0.35">
      <c r="A652" s="7">
        <v>640</v>
      </c>
      <c r="B652" s="6"/>
      <c r="C652" s="12"/>
      <c r="D652" s="8"/>
      <c r="E652" s="12"/>
      <c r="F652" s="216" t="str">
        <f t="shared" si="18"/>
        <v>N/A</v>
      </c>
      <c r="G652" s="6"/>
      <c r="AA652" s="15" t="str">
        <f t="shared" si="19"/>
        <v/>
      </c>
      <c r="AB652" s="15" t="str">
        <f>IF(LEN($AA652)=0,"N",IF(LEN($AA652)&gt;1,"Error -- Availability entered in an incorrect format",IF($AA652='Control Panel'!$F$36,$AA652,IF($AA652='Control Panel'!$F$37,$AA652,IF($AA652='Control Panel'!$F$38,$AA652,IF($AA652='Control Panel'!$F$39,$AA652,IF($AA652='Control Panel'!$F$40,$AA652,IF($AA652='Control Panel'!$F$41,$AA652,"Error -- Availability entered in an incorrect format"))))))))</f>
        <v>N</v>
      </c>
    </row>
    <row r="653" spans="1:28" s="15" customFormat="1" x14ac:dyDescent="0.35">
      <c r="A653" s="7">
        <v>641</v>
      </c>
      <c r="B653" s="6"/>
      <c r="C653" s="12"/>
      <c r="D653" s="8"/>
      <c r="E653" s="12"/>
      <c r="F653" s="216" t="str">
        <f t="shared" si="18"/>
        <v>N/A</v>
      </c>
      <c r="G653" s="6"/>
      <c r="AA653" s="15" t="str">
        <f t="shared" si="19"/>
        <v/>
      </c>
      <c r="AB653" s="15" t="str">
        <f>IF(LEN($AA653)=0,"N",IF(LEN($AA653)&gt;1,"Error -- Availability entered in an incorrect format",IF($AA653='Control Panel'!$F$36,$AA653,IF($AA653='Control Panel'!$F$37,$AA653,IF($AA653='Control Panel'!$F$38,$AA653,IF($AA653='Control Panel'!$F$39,$AA653,IF($AA653='Control Panel'!$F$40,$AA653,IF($AA653='Control Panel'!$F$41,$AA653,"Error -- Availability entered in an incorrect format"))))))))</f>
        <v>N</v>
      </c>
    </row>
    <row r="654" spans="1:28" s="15" customFormat="1" x14ac:dyDescent="0.35">
      <c r="A654" s="7">
        <v>642</v>
      </c>
      <c r="B654" s="6"/>
      <c r="C654" s="12"/>
      <c r="D654" s="8"/>
      <c r="E654" s="12"/>
      <c r="F654" s="216" t="str">
        <f t="shared" ref="F654:F717" si="20">IF($D$10=$A$9,"N/A",$D$10)</f>
        <v>N/A</v>
      </c>
      <c r="G654" s="6"/>
      <c r="AA654" s="15" t="str">
        <f t="shared" ref="AA654:AA717" si="21">TRIM($D654)</f>
        <v/>
      </c>
      <c r="AB654" s="15" t="str">
        <f>IF(LEN($AA654)=0,"N",IF(LEN($AA654)&gt;1,"Error -- Availability entered in an incorrect format",IF($AA654='Control Panel'!$F$36,$AA654,IF($AA654='Control Panel'!$F$37,$AA654,IF($AA654='Control Panel'!$F$38,$AA654,IF($AA654='Control Panel'!$F$39,$AA654,IF($AA654='Control Panel'!$F$40,$AA654,IF($AA654='Control Panel'!$F$41,$AA654,"Error -- Availability entered in an incorrect format"))))))))</f>
        <v>N</v>
      </c>
    </row>
    <row r="655" spans="1:28" s="15" customFormat="1" x14ac:dyDescent="0.35">
      <c r="A655" s="7">
        <v>643</v>
      </c>
      <c r="B655" s="6"/>
      <c r="C655" s="12"/>
      <c r="D655" s="8"/>
      <c r="E655" s="12"/>
      <c r="F655" s="216" t="str">
        <f t="shared" si="20"/>
        <v>N/A</v>
      </c>
      <c r="G655" s="6"/>
      <c r="AA655" s="15" t="str">
        <f t="shared" si="21"/>
        <v/>
      </c>
      <c r="AB655" s="15" t="str">
        <f>IF(LEN($AA655)=0,"N",IF(LEN($AA655)&gt;1,"Error -- Availability entered in an incorrect format",IF($AA655='Control Panel'!$F$36,$AA655,IF($AA655='Control Panel'!$F$37,$AA655,IF($AA655='Control Panel'!$F$38,$AA655,IF($AA655='Control Panel'!$F$39,$AA655,IF($AA655='Control Panel'!$F$40,$AA655,IF($AA655='Control Panel'!$F$41,$AA655,"Error -- Availability entered in an incorrect format"))))))))</f>
        <v>N</v>
      </c>
    </row>
    <row r="656" spans="1:28" s="15" customFormat="1" x14ac:dyDescent="0.35">
      <c r="A656" s="7">
        <v>644</v>
      </c>
      <c r="B656" s="6"/>
      <c r="C656" s="12"/>
      <c r="D656" s="8"/>
      <c r="E656" s="12"/>
      <c r="F656" s="216" t="str">
        <f t="shared" si="20"/>
        <v>N/A</v>
      </c>
      <c r="G656" s="6"/>
      <c r="AA656" s="15" t="str">
        <f t="shared" si="21"/>
        <v/>
      </c>
      <c r="AB656" s="15" t="str">
        <f>IF(LEN($AA656)=0,"N",IF(LEN($AA656)&gt;1,"Error -- Availability entered in an incorrect format",IF($AA656='Control Panel'!$F$36,$AA656,IF($AA656='Control Panel'!$F$37,$AA656,IF($AA656='Control Panel'!$F$38,$AA656,IF($AA656='Control Panel'!$F$39,$AA656,IF($AA656='Control Panel'!$F$40,$AA656,IF($AA656='Control Panel'!$F$41,$AA656,"Error -- Availability entered in an incorrect format"))))))))</f>
        <v>N</v>
      </c>
    </row>
    <row r="657" spans="1:28" s="15" customFormat="1" x14ac:dyDescent="0.35">
      <c r="A657" s="7">
        <v>645</v>
      </c>
      <c r="B657" s="6"/>
      <c r="C657" s="12"/>
      <c r="D657" s="8"/>
      <c r="E657" s="12"/>
      <c r="F657" s="216" t="str">
        <f t="shared" si="20"/>
        <v>N/A</v>
      </c>
      <c r="G657" s="6"/>
      <c r="AA657" s="15" t="str">
        <f t="shared" si="21"/>
        <v/>
      </c>
      <c r="AB657" s="15" t="str">
        <f>IF(LEN($AA657)=0,"N",IF(LEN($AA657)&gt;1,"Error -- Availability entered in an incorrect format",IF($AA657='Control Panel'!$F$36,$AA657,IF($AA657='Control Panel'!$F$37,$AA657,IF($AA657='Control Panel'!$F$38,$AA657,IF($AA657='Control Panel'!$F$39,$AA657,IF($AA657='Control Panel'!$F$40,$AA657,IF($AA657='Control Panel'!$F$41,$AA657,"Error -- Availability entered in an incorrect format"))))))))</f>
        <v>N</v>
      </c>
    </row>
    <row r="658" spans="1:28" s="15" customFormat="1" x14ac:dyDescent="0.35">
      <c r="A658" s="7">
        <v>646</v>
      </c>
      <c r="B658" s="6"/>
      <c r="C658" s="12"/>
      <c r="D658" s="8"/>
      <c r="E658" s="12"/>
      <c r="F658" s="216" t="str">
        <f t="shared" si="20"/>
        <v>N/A</v>
      </c>
      <c r="G658" s="6"/>
      <c r="AA658" s="15" t="str">
        <f t="shared" si="21"/>
        <v/>
      </c>
      <c r="AB658" s="15" t="str">
        <f>IF(LEN($AA658)=0,"N",IF(LEN($AA658)&gt;1,"Error -- Availability entered in an incorrect format",IF($AA658='Control Panel'!$F$36,$AA658,IF($AA658='Control Panel'!$F$37,$AA658,IF($AA658='Control Panel'!$F$38,$AA658,IF($AA658='Control Panel'!$F$39,$AA658,IF($AA658='Control Panel'!$F$40,$AA658,IF($AA658='Control Panel'!$F$41,$AA658,"Error -- Availability entered in an incorrect format"))))))))</f>
        <v>N</v>
      </c>
    </row>
    <row r="659" spans="1:28" s="15" customFormat="1" x14ac:dyDescent="0.35">
      <c r="A659" s="7">
        <v>647</v>
      </c>
      <c r="B659" s="6"/>
      <c r="C659" s="12"/>
      <c r="D659" s="8"/>
      <c r="E659" s="12"/>
      <c r="F659" s="216" t="str">
        <f t="shared" si="20"/>
        <v>N/A</v>
      </c>
      <c r="G659" s="6"/>
      <c r="AA659" s="15" t="str">
        <f t="shared" si="21"/>
        <v/>
      </c>
      <c r="AB659" s="15" t="str">
        <f>IF(LEN($AA659)=0,"N",IF(LEN($AA659)&gt;1,"Error -- Availability entered in an incorrect format",IF($AA659='Control Panel'!$F$36,$AA659,IF($AA659='Control Panel'!$F$37,$AA659,IF($AA659='Control Panel'!$F$38,$AA659,IF($AA659='Control Panel'!$F$39,$AA659,IF($AA659='Control Panel'!$F$40,$AA659,IF($AA659='Control Panel'!$F$41,$AA659,"Error -- Availability entered in an incorrect format"))))))))</f>
        <v>N</v>
      </c>
    </row>
    <row r="660" spans="1:28" s="15" customFormat="1" x14ac:dyDescent="0.35">
      <c r="A660" s="7">
        <v>648</v>
      </c>
      <c r="B660" s="6"/>
      <c r="C660" s="12"/>
      <c r="D660" s="8"/>
      <c r="E660" s="12"/>
      <c r="F660" s="216" t="str">
        <f t="shared" si="20"/>
        <v>N/A</v>
      </c>
      <c r="G660" s="6"/>
      <c r="AA660" s="15" t="str">
        <f t="shared" si="21"/>
        <v/>
      </c>
      <c r="AB660" s="15" t="str">
        <f>IF(LEN($AA660)=0,"N",IF(LEN($AA660)&gt;1,"Error -- Availability entered in an incorrect format",IF($AA660='Control Panel'!$F$36,$AA660,IF($AA660='Control Panel'!$F$37,$AA660,IF($AA660='Control Panel'!$F$38,$AA660,IF($AA660='Control Panel'!$F$39,$AA660,IF($AA660='Control Panel'!$F$40,$AA660,IF($AA660='Control Panel'!$F$41,$AA660,"Error -- Availability entered in an incorrect format"))))))))</f>
        <v>N</v>
      </c>
    </row>
    <row r="661" spans="1:28" s="15" customFormat="1" x14ac:dyDescent="0.35">
      <c r="A661" s="7">
        <v>649</v>
      </c>
      <c r="B661" s="6"/>
      <c r="C661" s="12"/>
      <c r="D661" s="8"/>
      <c r="E661" s="12"/>
      <c r="F661" s="216" t="str">
        <f t="shared" si="20"/>
        <v>N/A</v>
      </c>
      <c r="G661" s="6"/>
      <c r="AA661" s="15" t="str">
        <f t="shared" si="21"/>
        <v/>
      </c>
      <c r="AB661" s="15" t="str">
        <f>IF(LEN($AA661)=0,"N",IF(LEN($AA661)&gt;1,"Error -- Availability entered in an incorrect format",IF($AA661='Control Panel'!$F$36,$AA661,IF($AA661='Control Panel'!$F$37,$AA661,IF($AA661='Control Panel'!$F$38,$AA661,IF($AA661='Control Panel'!$F$39,$AA661,IF($AA661='Control Panel'!$F$40,$AA661,IF($AA661='Control Panel'!$F$41,$AA661,"Error -- Availability entered in an incorrect format"))))))))</f>
        <v>N</v>
      </c>
    </row>
    <row r="662" spans="1:28" s="15" customFormat="1" x14ac:dyDescent="0.35">
      <c r="A662" s="7">
        <v>650</v>
      </c>
      <c r="B662" s="6"/>
      <c r="C662" s="12"/>
      <c r="D662" s="8"/>
      <c r="E662" s="12"/>
      <c r="F662" s="216" t="str">
        <f t="shared" si="20"/>
        <v>N/A</v>
      </c>
      <c r="G662" s="6"/>
      <c r="AA662" s="15" t="str">
        <f t="shared" si="21"/>
        <v/>
      </c>
      <c r="AB662" s="15" t="str">
        <f>IF(LEN($AA662)=0,"N",IF(LEN($AA662)&gt;1,"Error -- Availability entered in an incorrect format",IF($AA662='Control Panel'!$F$36,$AA662,IF($AA662='Control Panel'!$F$37,$AA662,IF($AA662='Control Panel'!$F$38,$AA662,IF($AA662='Control Panel'!$F$39,$AA662,IF($AA662='Control Panel'!$F$40,$AA662,IF($AA662='Control Panel'!$F$41,$AA662,"Error -- Availability entered in an incorrect format"))))))))</f>
        <v>N</v>
      </c>
    </row>
    <row r="663" spans="1:28" s="15" customFormat="1" x14ac:dyDescent="0.35">
      <c r="A663" s="7">
        <v>651</v>
      </c>
      <c r="B663" s="6"/>
      <c r="C663" s="12"/>
      <c r="D663" s="8"/>
      <c r="E663" s="12"/>
      <c r="F663" s="216" t="str">
        <f t="shared" si="20"/>
        <v>N/A</v>
      </c>
      <c r="G663" s="6"/>
      <c r="AA663" s="15" t="str">
        <f t="shared" si="21"/>
        <v/>
      </c>
      <c r="AB663" s="15" t="str">
        <f>IF(LEN($AA663)=0,"N",IF(LEN($AA663)&gt;1,"Error -- Availability entered in an incorrect format",IF($AA663='Control Panel'!$F$36,$AA663,IF($AA663='Control Panel'!$F$37,$AA663,IF($AA663='Control Panel'!$F$38,$AA663,IF($AA663='Control Panel'!$F$39,$AA663,IF($AA663='Control Panel'!$F$40,$AA663,IF($AA663='Control Panel'!$F$41,$AA663,"Error -- Availability entered in an incorrect format"))))))))</f>
        <v>N</v>
      </c>
    </row>
    <row r="664" spans="1:28" s="15" customFormat="1" x14ac:dyDescent="0.35">
      <c r="A664" s="7">
        <v>652</v>
      </c>
      <c r="B664" s="6"/>
      <c r="C664" s="12"/>
      <c r="D664" s="8"/>
      <c r="E664" s="12"/>
      <c r="F664" s="216" t="str">
        <f t="shared" si="20"/>
        <v>N/A</v>
      </c>
      <c r="G664" s="6"/>
      <c r="AA664" s="15" t="str">
        <f t="shared" si="21"/>
        <v/>
      </c>
      <c r="AB664" s="15" t="str">
        <f>IF(LEN($AA664)=0,"N",IF(LEN($AA664)&gt;1,"Error -- Availability entered in an incorrect format",IF($AA664='Control Panel'!$F$36,$AA664,IF($AA664='Control Panel'!$F$37,$AA664,IF($AA664='Control Panel'!$F$38,$AA664,IF($AA664='Control Panel'!$F$39,$AA664,IF($AA664='Control Panel'!$F$40,$AA664,IF($AA664='Control Panel'!$F$41,$AA664,"Error -- Availability entered in an incorrect format"))))))))</f>
        <v>N</v>
      </c>
    </row>
    <row r="665" spans="1:28" s="15" customFormat="1" x14ac:dyDescent="0.35">
      <c r="A665" s="7">
        <v>653</v>
      </c>
      <c r="B665" s="6"/>
      <c r="C665" s="12"/>
      <c r="D665" s="8"/>
      <c r="E665" s="12"/>
      <c r="F665" s="216" t="str">
        <f t="shared" si="20"/>
        <v>N/A</v>
      </c>
      <c r="G665" s="6"/>
      <c r="AA665" s="15" t="str">
        <f t="shared" si="21"/>
        <v/>
      </c>
      <c r="AB665" s="15" t="str">
        <f>IF(LEN($AA665)=0,"N",IF(LEN($AA665)&gt;1,"Error -- Availability entered in an incorrect format",IF($AA665='Control Panel'!$F$36,$AA665,IF($AA665='Control Panel'!$F$37,$AA665,IF($AA665='Control Panel'!$F$38,$AA665,IF($AA665='Control Panel'!$F$39,$AA665,IF($AA665='Control Panel'!$F$40,$AA665,IF($AA665='Control Panel'!$F$41,$AA665,"Error -- Availability entered in an incorrect format"))))))))</f>
        <v>N</v>
      </c>
    </row>
    <row r="666" spans="1:28" s="15" customFormat="1" x14ac:dyDescent="0.35">
      <c r="A666" s="7">
        <v>654</v>
      </c>
      <c r="B666" s="6"/>
      <c r="C666" s="12"/>
      <c r="D666" s="8"/>
      <c r="E666" s="12"/>
      <c r="F666" s="216" t="str">
        <f t="shared" si="20"/>
        <v>N/A</v>
      </c>
      <c r="G666" s="6"/>
      <c r="AA666" s="15" t="str">
        <f t="shared" si="21"/>
        <v/>
      </c>
      <c r="AB666" s="15" t="str">
        <f>IF(LEN($AA666)=0,"N",IF(LEN($AA666)&gt;1,"Error -- Availability entered in an incorrect format",IF($AA666='Control Panel'!$F$36,$AA666,IF($AA666='Control Panel'!$F$37,$AA666,IF($AA666='Control Panel'!$F$38,$AA666,IF($AA666='Control Panel'!$F$39,$AA666,IF($AA666='Control Panel'!$F$40,$AA666,IF($AA666='Control Panel'!$F$41,$AA666,"Error -- Availability entered in an incorrect format"))))))))</f>
        <v>N</v>
      </c>
    </row>
    <row r="667" spans="1:28" s="15" customFormat="1" x14ac:dyDescent="0.35">
      <c r="A667" s="7">
        <v>655</v>
      </c>
      <c r="B667" s="6"/>
      <c r="C667" s="12"/>
      <c r="D667" s="8"/>
      <c r="E667" s="12"/>
      <c r="F667" s="216" t="str">
        <f t="shared" si="20"/>
        <v>N/A</v>
      </c>
      <c r="G667" s="6"/>
      <c r="AA667" s="15" t="str">
        <f t="shared" si="21"/>
        <v/>
      </c>
      <c r="AB667" s="15" t="str">
        <f>IF(LEN($AA667)=0,"N",IF(LEN($AA667)&gt;1,"Error -- Availability entered in an incorrect format",IF($AA667='Control Panel'!$F$36,$AA667,IF($AA667='Control Panel'!$F$37,$AA667,IF($AA667='Control Panel'!$F$38,$AA667,IF($AA667='Control Panel'!$F$39,$AA667,IF($AA667='Control Panel'!$F$40,$AA667,IF($AA667='Control Panel'!$F$41,$AA667,"Error -- Availability entered in an incorrect format"))))))))</f>
        <v>N</v>
      </c>
    </row>
    <row r="668" spans="1:28" s="15" customFormat="1" x14ac:dyDescent="0.35">
      <c r="A668" s="7">
        <v>656</v>
      </c>
      <c r="B668" s="6"/>
      <c r="C668" s="12"/>
      <c r="D668" s="8"/>
      <c r="E668" s="12"/>
      <c r="F668" s="216" t="str">
        <f t="shared" si="20"/>
        <v>N/A</v>
      </c>
      <c r="G668" s="6"/>
      <c r="AA668" s="15" t="str">
        <f t="shared" si="21"/>
        <v/>
      </c>
      <c r="AB668" s="15" t="str">
        <f>IF(LEN($AA668)=0,"N",IF(LEN($AA668)&gt;1,"Error -- Availability entered in an incorrect format",IF($AA668='Control Panel'!$F$36,$AA668,IF($AA668='Control Panel'!$F$37,$AA668,IF($AA668='Control Panel'!$F$38,$AA668,IF($AA668='Control Panel'!$F$39,$AA668,IF($AA668='Control Panel'!$F$40,$AA668,IF($AA668='Control Panel'!$F$41,$AA668,"Error -- Availability entered in an incorrect format"))))))))</f>
        <v>N</v>
      </c>
    </row>
    <row r="669" spans="1:28" s="15" customFormat="1" x14ac:dyDescent="0.35">
      <c r="A669" s="7">
        <v>657</v>
      </c>
      <c r="B669" s="6"/>
      <c r="C669" s="12"/>
      <c r="D669" s="8"/>
      <c r="E669" s="12"/>
      <c r="F669" s="216" t="str">
        <f t="shared" si="20"/>
        <v>N/A</v>
      </c>
      <c r="G669" s="6"/>
      <c r="AA669" s="15" t="str">
        <f t="shared" si="21"/>
        <v/>
      </c>
      <c r="AB669" s="15" t="str">
        <f>IF(LEN($AA669)=0,"N",IF(LEN($AA669)&gt;1,"Error -- Availability entered in an incorrect format",IF($AA669='Control Panel'!$F$36,$AA669,IF($AA669='Control Panel'!$F$37,$AA669,IF($AA669='Control Panel'!$F$38,$AA669,IF($AA669='Control Panel'!$F$39,$AA669,IF($AA669='Control Panel'!$F$40,$AA669,IF($AA669='Control Panel'!$F$41,$AA669,"Error -- Availability entered in an incorrect format"))))))))</f>
        <v>N</v>
      </c>
    </row>
    <row r="670" spans="1:28" s="15" customFormat="1" x14ac:dyDescent="0.35">
      <c r="A670" s="7">
        <v>658</v>
      </c>
      <c r="B670" s="6"/>
      <c r="C670" s="12"/>
      <c r="D670" s="8"/>
      <c r="E670" s="12"/>
      <c r="F670" s="216" t="str">
        <f t="shared" si="20"/>
        <v>N/A</v>
      </c>
      <c r="G670" s="6"/>
      <c r="AA670" s="15" t="str">
        <f t="shared" si="21"/>
        <v/>
      </c>
      <c r="AB670" s="15" t="str">
        <f>IF(LEN($AA670)=0,"N",IF(LEN($AA670)&gt;1,"Error -- Availability entered in an incorrect format",IF($AA670='Control Panel'!$F$36,$AA670,IF($AA670='Control Panel'!$F$37,$AA670,IF($AA670='Control Panel'!$F$38,$AA670,IF($AA670='Control Panel'!$F$39,$AA670,IF($AA670='Control Panel'!$F$40,$AA670,IF($AA670='Control Panel'!$F$41,$AA670,"Error -- Availability entered in an incorrect format"))))))))</f>
        <v>N</v>
      </c>
    </row>
    <row r="671" spans="1:28" s="15" customFormat="1" x14ac:dyDescent="0.35">
      <c r="A671" s="7">
        <v>659</v>
      </c>
      <c r="B671" s="6"/>
      <c r="C671" s="12"/>
      <c r="D671" s="8"/>
      <c r="E671" s="12"/>
      <c r="F671" s="216" t="str">
        <f t="shared" si="20"/>
        <v>N/A</v>
      </c>
      <c r="G671" s="6"/>
      <c r="AA671" s="15" t="str">
        <f t="shared" si="21"/>
        <v/>
      </c>
      <c r="AB671" s="15" t="str">
        <f>IF(LEN($AA671)=0,"N",IF(LEN($AA671)&gt;1,"Error -- Availability entered in an incorrect format",IF($AA671='Control Panel'!$F$36,$AA671,IF($AA671='Control Panel'!$F$37,$AA671,IF($AA671='Control Panel'!$F$38,$AA671,IF($AA671='Control Panel'!$F$39,$AA671,IF($AA671='Control Panel'!$F$40,$AA671,IF($AA671='Control Panel'!$F$41,$AA671,"Error -- Availability entered in an incorrect format"))))))))</f>
        <v>N</v>
      </c>
    </row>
    <row r="672" spans="1:28" s="15" customFormat="1" x14ac:dyDescent="0.35">
      <c r="A672" s="7">
        <v>660</v>
      </c>
      <c r="B672" s="6"/>
      <c r="C672" s="12"/>
      <c r="D672" s="8"/>
      <c r="E672" s="12"/>
      <c r="F672" s="216" t="str">
        <f t="shared" si="20"/>
        <v>N/A</v>
      </c>
      <c r="G672" s="6"/>
      <c r="AA672" s="15" t="str">
        <f t="shared" si="21"/>
        <v/>
      </c>
      <c r="AB672" s="15" t="str">
        <f>IF(LEN($AA672)=0,"N",IF(LEN($AA672)&gt;1,"Error -- Availability entered in an incorrect format",IF($AA672='Control Panel'!$F$36,$AA672,IF($AA672='Control Panel'!$F$37,$AA672,IF($AA672='Control Panel'!$F$38,$AA672,IF($AA672='Control Panel'!$F$39,$AA672,IF($AA672='Control Panel'!$F$40,$AA672,IF($AA672='Control Panel'!$F$41,$AA672,"Error -- Availability entered in an incorrect format"))))))))</f>
        <v>N</v>
      </c>
    </row>
    <row r="673" spans="1:28" s="15" customFormat="1" x14ac:dyDescent="0.35">
      <c r="A673" s="7">
        <v>661</v>
      </c>
      <c r="B673" s="6"/>
      <c r="C673" s="12"/>
      <c r="D673" s="8"/>
      <c r="E673" s="12"/>
      <c r="F673" s="216" t="str">
        <f t="shared" si="20"/>
        <v>N/A</v>
      </c>
      <c r="G673" s="6"/>
      <c r="AA673" s="15" t="str">
        <f t="shared" si="21"/>
        <v/>
      </c>
      <c r="AB673" s="15" t="str">
        <f>IF(LEN($AA673)=0,"N",IF(LEN($AA673)&gt;1,"Error -- Availability entered in an incorrect format",IF($AA673='Control Panel'!$F$36,$AA673,IF($AA673='Control Panel'!$F$37,$AA673,IF($AA673='Control Panel'!$F$38,$AA673,IF($AA673='Control Panel'!$F$39,$AA673,IF($AA673='Control Panel'!$F$40,$AA673,IF($AA673='Control Panel'!$F$41,$AA673,"Error -- Availability entered in an incorrect format"))))))))</f>
        <v>N</v>
      </c>
    </row>
    <row r="674" spans="1:28" s="15" customFormat="1" x14ac:dyDescent="0.35">
      <c r="A674" s="7">
        <v>662</v>
      </c>
      <c r="B674" s="6"/>
      <c r="C674" s="12"/>
      <c r="D674" s="8"/>
      <c r="E674" s="12"/>
      <c r="F674" s="216" t="str">
        <f t="shared" si="20"/>
        <v>N/A</v>
      </c>
      <c r="G674" s="6"/>
      <c r="AA674" s="15" t="str">
        <f t="shared" si="21"/>
        <v/>
      </c>
      <c r="AB674" s="15" t="str">
        <f>IF(LEN($AA674)=0,"N",IF(LEN($AA674)&gt;1,"Error -- Availability entered in an incorrect format",IF($AA674='Control Panel'!$F$36,$AA674,IF($AA674='Control Panel'!$F$37,$AA674,IF($AA674='Control Panel'!$F$38,$AA674,IF($AA674='Control Panel'!$F$39,$AA674,IF($AA674='Control Panel'!$F$40,$AA674,IF($AA674='Control Panel'!$F$41,$AA674,"Error -- Availability entered in an incorrect format"))))))))</f>
        <v>N</v>
      </c>
    </row>
    <row r="675" spans="1:28" s="15" customFormat="1" x14ac:dyDescent="0.35">
      <c r="A675" s="7">
        <v>663</v>
      </c>
      <c r="B675" s="6"/>
      <c r="C675" s="12"/>
      <c r="D675" s="8"/>
      <c r="E675" s="12"/>
      <c r="F675" s="216" t="str">
        <f t="shared" si="20"/>
        <v>N/A</v>
      </c>
      <c r="G675" s="6"/>
      <c r="AA675" s="15" t="str">
        <f t="shared" si="21"/>
        <v/>
      </c>
      <c r="AB675" s="15" t="str">
        <f>IF(LEN($AA675)=0,"N",IF(LEN($AA675)&gt;1,"Error -- Availability entered in an incorrect format",IF($AA675='Control Panel'!$F$36,$AA675,IF($AA675='Control Panel'!$F$37,$AA675,IF($AA675='Control Panel'!$F$38,$AA675,IF($AA675='Control Panel'!$F$39,$AA675,IF($AA675='Control Panel'!$F$40,$AA675,IF($AA675='Control Panel'!$F$41,$AA675,"Error -- Availability entered in an incorrect format"))))))))</f>
        <v>N</v>
      </c>
    </row>
    <row r="676" spans="1:28" s="15" customFormat="1" x14ac:dyDescent="0.35">
      <c r="A676" s="7">
        <v>664</v>
      </c>
      <c r="B676" s="6"/>
      <c r="C676" s="12"/>
      <c r="D676" s="8"/>
      <c r="E676" s="12"/>
      <c r="F676" s="216" t="str">
        <f t="shared" si="20"/>
        <v>N/A</v>
      </c>
      <c r="G676" s="6"/>
      <c r="AA676" s="15" t="str">
        <f t="shared" si="21"/>
        <v/>
      </c>
      <c r="AB676" s="15" t="str">
        <f>IF(LEN($AA676)=0,"N",IF(LEN($AA676)&gt;1,"Error -- Availability entered in an incorrect format",IF($AA676='Control Panel'!$F$36,$AA676,IF($AA676='Control Panel'!$F$37,$AA676,IF($AA676='Control Panel'!$F$38,$AA676,IF($AA676='Control Panel'!$F$39,$AA676,IF($AA676='Control Panel'!$F$40,$AA676,IF($AA676='Control Panel'!$F$41,$AA676,"Error -- Availability entered in an incorrect format"))))))))</f>
        <v>N</v>
      </c>
    </row>
    <row r="677" spans="1:28" s="15" customFormat="1" x14ac:dyDescent="0.35">
      <c r="A677" s="7">
        <v>665</v>
      </c>
      <c r="B677" s="6"/>
      <c r="C677" s="12"/>
      <c r="D677" s="8"/>
      <c r="E677" s="12"/>
      <c r="F677" s="216" t="str">
        <f t="shared" si="20"/>
        <v>N/A</v>
      </c>
      <c r="G677" s="6"/>
      <c r="AA677" s="15" t="str">
        <f t="shared" si="21"/>
        <v/>
      </c>
      <c r="AB677" s="15" t="str">
        <f>IF(LEN($AA677)=0,"N",IF(LEN($AA677)&gt;1,"Error -- Availability entered in an incorrect format",IF($AA677='Control Panel'!$F$36,$AA677,IF($AA677='Control Panel'!$F$37,$AA677,IF($AA677='Control Panel'!$F$38,$AA677,IF($AA677='Control Panel'!$F$39,$AA677,IF($AA677='Control Panel'!$F$40,$AA677,IF($AA677='Control Panel'!$F$41,$AA677,"Error -- Availability entered in an incorrect format"))))))))</f>
        <v>N</v>
      </c>
    </row>
    <row r="678" spans="1:28" s="15" customFormat="1" x14ac:dyDescent="0.35">
      <c r="A678" s="7">
        <v>666</v>
      </c>
      <c r="B678" s="6"/>
      <c r="C678" s="12"/>
      <c r="D678" s="8"/>
      <c r="E678" s="12"/>
      <c r="F678" s="216" t="str">
        <f t="shared" si="20"/>
        <v>N/A</v>
      </c>
      <c r="G678" s="6"/>
      <c r="AA678" s="15" t="str">
        <f t="shared" si="21"/>
        <v/>
      </c>
      <c r="AB678" s="15" t="str">
        <f>IF(LEN($AA678)=0,"N",IF(LEN($AA678)&gt;1,"Error -- Availability entered in an incorrect format",IF($AA678='Control Panel'!$F$36,$AA678,IF($AA678='Control Panel'!$F$37,$AA678,IF($AA678='Control Panel'!$F$38,$AA678,IF($AA678='Control Panel'!$F$39,$AA678,IF($AA678='Control Panel'!$F$40,$AA678,IF($AA678='Control Panel'!$F$41,$AA678,"Error -- Availability entered in an incorrect format"))))))))</f>
        <v>N</v>
      </c>
    </row>
    <row r="679" spans="1:28" s="15" customFormat="1" x14ac:dyDescent="0.35">
      <c r="A679" s="7">
        <v>667</v>
      </c>
      <c r="B679" s="6"/>
      <c r="C679" s="12"/>
      <c r="D679" s="8"/>
      <c r="E679" s="12"/>
      <c r="F679" s="216" t="str">
        <f t="shared" si="20"/>
        <v>N/A</v>
      </c>
      <c r="G679" s="6"/>
      <c r="AA679" s="15" t="str">
        <f t="shared" si="21"/>
        <v/>
      </c>
      <c r="AB679" s="15" t="str">
        <f>IF(LEN($AA679)=0,"N",IF(LEN($AA679)&gt;1,"Error -- Availability entered in an incorrect format",IF($AA679='Control Panel'!$F$36,$AA679,IF($AA679='Control Panel'!$F$37,$AA679,IF($AA679='Control Panel'!$F$38,$AA679,IF($AA679='Control Panel'!$F$39,$AA679,IF($AA679='Control Panel'!$F$40,$AA679,IF($AA679='Control Panel'!$F$41,$AA679,"Error -- Availability entered in an incorrect format"))))))))</f>
        <v>N</v>
      </c>
    </row>
    <row r="680" spans="1:28" s="15" customFormat="1" x14ac:dyDescent="0.35">
      <c r="A680" s="7">
        <v>668</v>
      </c>
      <c r="B680" s="6"/>
      <c r="C680" s="12"/>
      <c r="D680" s="8"/>
      <c r="E680" s="12"/>
      <c r="F680" s="216" t="str">
        <f t="shared" si="20"/>
        <v>N/A</v>
      </c>
      <c r="G680" s="6"/>
      <c r="AA680" s="15" t="str">
        <f t="shared" si="21"/>
        <v/>
      </c>
      <c r="AB680" s="15" t="str">
        <f>IF(LEN($AA680)=0,"N",IF(LEN($AA680)&gt;1,"Error -- Availability entered in an incorrect format",IF($AA680='Control Panel'!$F$36,$AA680,IF($AA680='Control Panel'!$F$37,$AA680,IF($AA680='Control Panel'!$F$38,$AA680,IF($AA680='Control Panel'!$F$39,$AA680,IF($AA680='Control Panel'!$F$40,$AA680,IF($AA680='Control Panel'!$F$41,$AA680,"Error -- Availability entered in an incorrect format"))))))))</f>
        <v>N</v>
      </c>
    </row>
    <row r="681" spans="1:28" s="15" customFormat="1" x14ac:dyDescent="0.35">
      <c r="A681" s="7">
        <v>669</v>
      </c>
      <c r="B681" s="6"/>
      <c r="C681" s="12"/>
      <c r="D681" s="8"/>
      <c r="E681" s="12"/>
      <c r="F681" s="216" t="str">
        <f t="shared" si="20"/>
        <v>N/A</v>
      </c>
      <c r="G681" s="6"/>
      <c r="AA681" s="15" t="str">
        <f t="shared" si="21"/>
        <v/>
      </c>
      <c r="AB681" s="15" t="str">
        <f>IF(LEN($AA681)=0,"N",IF(LEN($AA681)&gt;1,"Error -- Availability entered in an incorrect format",IF($AA681='Control Panel'!$F$36,$AA681,IF($AA681='Control Panel'!$F$37,$AA681,IF($AA681='Control Panel'!$F$38,$AA681,IF($AA681='Control Panel'!$F$39,$AA681,IF($AA681='Control Panel'!$F$40,$AA681,IF($AA681='Control Panel'!$F$41,$AA681,"Error -- Availability entered in an incorrect format"))))))))</f>
        <v>N</v>
      </c>
    </row>
    <row r="682" spans="1:28" s="15" customFormat="1" x14ac:dyDescent="0.35">
      <c r="A682" s="7">
        <v>670</v>
      </c>
      <c r="B682" s="6"/>
      <c r="C682" s="12"/>
      <c r="D682" s="8"/>
      <c r="E682" s="12"/>
      <c r="F682" s="216" t="str">
        <f t="shared" si="20"/>
        <v>N/A</v>
      </c>
      <c r="G682" s="6"/>
      <c r="AA682" s="15" t="str">
        <f t="shared" si="21"/>
        <v/>
      </c>
      <c r="AB682" s="15" t="str">
        <f>IF(LEN($AA682)=0,"N",IF(LEN($AA682)&gt;1,"Error -- Availability entered in an incorrect format",IF($AA682='Control Panel'!$F$36,$AA682,IF($AA682='Control Panel'!$F$37,$AA682,IF($AA682='Control Panel'!$F$38,$AA682,IF($AA682='Control Panel'!$F$39,$AA682,IF($AA682='Control Panel'!$F$40,$AA682,IF($AA682='Control Panel'!$F$41,$AA682,"Error -- Availability entered in an incorrect format"))))))))</f>
        <v>N</v>
      </c>
    </row>
    <row r="683" spans="1:28" s="15" customFormat="1" x14ac:dyDescent="0.35">
      <c r="A683" s="7">
        <v>671</v>
      </c>
      <c r="B683" s="6"/>
      <c r="C683" s="12"/>
      <c r="D683" s="8"/>
      <c r="E683" s="12"/>
      <c r="F683" s="216" t="str">
        <f t="shared" si="20"/>
        <v>N/A</v>
      </c>
      <c r="G683" s="6"/>
      <c r="AA683" s="15" t="str">
        <f t="shared" si="21"/>
        <v/>
      </c>
      <c r="AB683" s="15" t="str">
        <f>IF(LEN($AA683)=0,"N",IF(LEN($AA683)&gt;1,"Error -- Availability entered in an incorrect format",IF($AA683='Control Panel'!$F$36,$AA683,IF($AA683='Control Panel'!$F$37,$AA683,IF($AA683='Control Panel'!$F$38,$AA683,IF($AA683='Control Panel'!$F$39,$AA683,IF($AA683='Control Panel'!$F$40,$AA683,IF($AA683='Control Panel'!$F$41,$AA683,"Error -- Availability entered in an incorrect format"))))))))</f>
        <v>N</v>
      </c>
    </row>
    <row r="684" spans="1:28" s="15" customFormat="1" x14ac:dyDescent="0.35">
      <c r="A684" s="7">
        <v>672</v>
      </c>
      <c r="B684" s="6"/>
      <c r="C684" s="12"/>
      <c r="D684" s="8"/>
      <c r="E684" s="12"/>
      <c r="F684" s="216" t="str">
        <f t="shared" si="20"/>
        <v>N/A</v>
      </c>
      <c r="G684" s="6"/>
      <c r="AA684" s="15" t="str">
        <f t="shared" si="21"/>
        <v/>
      </c>
      <c r="AB684" s="15" t="str">
        <f>IF(LEN($AA684)=0,"N",IF(LEN($AA684)&gt;1,"Error -- Availability entered in an incorrect format",IF($AA684='Control Panel'!$F$36,$AA684,IF($AA684='Control Panel'!$F$37,$AA684,IF($AA684='Control Panel'!$F$38,$AA684,IF($AA684='Control Panel'!$F$39,$AA684,IF($AA684='Control Panel'!$F$40,$AA684,IF($AA684='Control Panel'!$F$41,$AA684,"Error -- Availability entered in an incorrect format"))))))))</f>
        <v>N</v>
      </c>
    </row>
    <row r="685" spans="1:28" s="15" customFormat="1" x14ac:dyDescent="0.35">
      <c r="A685" s="7">
        <v>673</v>
      </c>
      <c r="B685" s="6"/>
      <c r="C685" s="12"/>
      <c r="D685" s="8"/>
      <c r="E685" s="12"/>
      <c r="F685" s="216" t="str">
        <f t="shared" si="20"/>
        <v>N/A</v>
      </c>
      <c r="G685" s="6"/>
      <c r="AA685" s="15" t="str">
        <f t="shared" si="21"/>
        <v/>
      </c>
      <c r="AB685" s="15" t="str">
        <f>IF(LEN($AA685)=0,"N",IF(LEN($AA685)&gt;1,"Error -- Availability entered in an incorrect format",IF($AA685='Control Panel'!$F$36,$AA685,IF($AA685='Control Panel'!$F$37,$AA685,IF($AA685='Control Panel'!$F$38,$AA685,IF($AA685='Control Panel'!$F$39,$AA685,IF($AA685='Control Panel'!$F$40,$AA685,IF($AA685='Control Panel'!$F$41,$AA685,"Error -- Availability entered in an incorrect format"))))))))</f>
        <v>N</v>
      </c>
    </row>
    <row r="686" spans="1:28" s="15" customFormat="1" x14ac:dyDescent="0.35">
      <c r="A686" s="7">
        <v>674</v>
      </c>
      <c r="B686" s="6"/>
      <c r="C686" s="12"/>
      <c r="D686" s="8"/>
      <c r="E686" s="12"/>
      <c r="F686" s="216" t="str">
        <f t="shared" si="20"/>
        <v>N/A</v>
      </c>
      <c r="G686" s="6"/>
      <c r="AA686" s="15" t="str">
        <f t="shared" si="21"/>
        <v/>
      </c>
      <c r="AB686" s="15" t="str">
        <f>IF(LEN($AA686)=0,"N",IF(LEN($AA686)&gt;1,"Error -- Availability entered in an incorrect format",IF($AA686='Control Panel'!$F$36,$AA686,IF($AA686='Control Panel'!$F$37,$AA686,IF($AA686='Control Panel'!$F$38,$AA686,IF($AA686='Control Panel'!$F$39,$AA686,IF($AA686='Control Panel'!$F$40,$AA686,IF($AA686='Control Panel'!$F$41,$AA686,"Error -- Availability entered in an incorrect format"))))))))</f>
        <v>N</v>
      </c>
    </row>
    <row r="687" spans="1:28" s="15" customFormat="1" x14ac:dyDescent="0.35">
      <c r="A687" s="7">
        <v>675</v>
      </c>
      <c r="B687" s="6"/>
      <c r="C687" s="12"/>
      <c r="D687" s="8"/>
      <c r="E687" s="12"/>
      <c r="F687" s="216" t="str">
        <f t="shared" si="20"/>
        <v>N/A</v>
      </c>
      <c r="G687" s="6"/>
      <c r="AA687" s="15" t="str">
        <f t="shared" si="21"/>
        <v/>
      </c>
      <c r="AB687" s="15" t="str">
        <f>IF(LEN($AA687)=0,"N",IF(LEN($AA687)&gt;1,"Error -- Availability entered in an incorrect format",IF($AA687='Control Panel'!$F$36,$AA687,IF($AA687='Control Panel'!$F$37,$AA687,IF($AA687='Control Panel'!$F$38,$AA687,IF($AA687='Control Panel'!$F$39,$AA687,IF($AA687='Control Panel'!$F$40,$AA687,IF($AA687='Control Panel'!$F$41,$AA687,"Error -- Availability entered in an incorrect format"))))))))</f>
        <v>N</v>
      </c>
    </row>
    <row r="688" spans="1:28" s="15" customFormat="1" x14ac:dyDescent="0.35">
      <c r="A688" s="7">
        <v>676</v>
      </c>
      <c r="B688" s="6"/>
      <c r="C688" s="12"/>
      <c r="D688" s="8"/>
      <c r="E688" s="12"/>
      <c r="F688" s="216" t="str">
        <f t="shared" si="20"/>
        <v>N/A</v>
      </c>
      <c r="G688" s="6"/>
      <c r="AA688" s="15" t="str">
        <f t="shared" si="21"/>
        <v/>
      </c>
      <c r="AB688" s="15" t="str">
        <f>IF(LEN($AA688)=0,"N",IF(LEN($AA688)&gt;1,"Error -- Availability entered in an incorrect format",IF($AA688='Control Panel'!$F$36,$AA688,IF($AA688='Control Panel'!$F$37,$AA688,IF($AA688='Control Panel'!$F$38,$AA688,IF($AA688='Control Panel'!$F$39,$AA688,IF($AA688='Control Panel'!$F$40,$AA688,IF($AA688='Control Panel'!$F$41,$AA688,"Error -- Availability entered in an incorrect format"))))))))</f>
        <v>N</v>
      </c>
    </row>
    <row r="689" spans="1:28" s="15" customFormat="1" x14ac:dyDescent="0.35">
      <c r="A689" s="7">
        <v>677</v>
      </c>
      <c r="B689" s="6"/>
      <c r="C689" s="12"/>
      <c r="D689" s="8"/>
      <c r="E689" s="12"/>
      <c r="F689" s="216" t="str">
        <f t="shared" si="20"/>
        <v>N/A</v>
      </c>
      <c r="G689" s="6"/>
      <c r="AA689" s="15" t="str">
        <f t="shared" si="21"/>
        <v/>
      </c>
      <c r="AB689" s="15" t="str">
        <f>IF(LEN($AA689)=0,"N",IF(LEN($AA689)&gt;1,"Error -- Availability entered in an incorrect format",IF($AA689='Control Panel'!$F$36,$AA689,IF($AA689='Control Panel'!$F$37,$AA689,IF($AA689='Control Panel'!$F$38,$AA689,IF($AA689='Control Panel'!$F$39,$AA689,IF($AA689='Control Panel'!$F$40,$AA689,IF($AA689='Control Panel'!$F$41,$AA689,"Error -- Availability entered in an incorrect format"))))))))</f>
        <v>N</v>
      </c>
    </row>
    <row r="690" spans="1:28" s="15" customFormat="1" x14ac:dyDescent="0.35">
      <c r="A690" s="7">
        <v>678</v>
      </c>
      <c r="B690" s="6"/>
      <c r="C690" s="12"/>
      <c r="D690" s="8"/>
      <c r="E690" s="12"/>
      <c r="F690" s="216" t="str">
        <f t="shared" si="20"/>
        <v>N/A</v>
      </c>
      <c r="G690" s="6"/>
      <c r="AA690" s="15" t="str">
        <f t="shared" si="21"/>
        <v/>
      </c>
      <c r="AB690" s="15" t="str">
        <f>IF(LEN($AA690)=0,"N",IF(LEN($AA690)&gt;1,"Error -- Availability entered in an incorrect format",IF($AA690='Control Panel'!$F$36,$AA690,IF($AA690='Control Panel'!$F$37,$AA690,IF($AA690='Control Panel'!$F$38,$AA690,IF($AA690='Control Panel'!$F$39,$AA690,IF($AA690='Control Panel'!$F$40,$AA690,IF($AA690='Control Panel'!$F$41,$AA690,"Error -- Availability entered in an incorrect format"))))))))</f>
        <v>N</v>
      </c>
    </row>
    <row r="691" spans="1:28" s="15" customFormat="1" x14ac:dyDescent="0.35">
      <c r="A691" s="7">
        <v>679</v>
      </c>
      <c r="B691" s="6"/>
      <c r="C691" s="12"/>
      <c r="D691" s="8"/>
      <c r="E691" s="12"/>
      <c r="F691" s="216" t="str">
        <f t="shared" si="20"/>
        <v>N/A</v>
      </c>
      <c r="G691" s="6"/>
      <c r="AA691" s="15" t="str">
        <f t="shared" si="21"/>
        <v/>
      </c>
      <c r="AB691" s="15" t="str">
        <f>IF(LEN($AA691)=0,"N",IF(LEN($AA691)&gt;1,"Error -- Availability entered in an incorrect format",IF($AA691='Control Panel'!$F$36,$AA691,IF($AA691='Control Panel'!$F$37,$AA691,IF($AA691='Control Panel'!$F$38,$AA691,IF($AA691='Control Panel'!$F$39,$AA691,IF($AA691='Control Panel'!$F$40,$AA691,IF($AA691='Control Panel'!$F$41,$AA691,"Error -- Availability entered in an incorrect format"))))))))</f>
        <v>N</v>
      </c>
    </row>
    <row r="692" spans="1:28" s="15" customFormat="1" x14ac:dyDescent="0.35">
      <c r="A692" s="7">
        <v>680</v>
      </c>
      <c r="B692" s="6"/>
      <c r="C692" s="12"/>
      <c r="D692" s="8"/>
      <c r="E692" s="12"/>
      <c r="F692" s="216" t="str">
        <f t="shared" si="20"/>
        <v>N/A</v>
      </c>
      <c r="G692" s="6"/>
      <c r="AA692" s="15" t="str">
        <f t="shared" si="21"/>
        <v/>
      </c>
      <c r="AB692" s="15" t="str">
        <f>IF(LEN($AA692)=0,"N",IF(LEN($AA692)&gt;1,"Error -- Availability entered in an incorrect format",IF($AA692='Control Panel'!$F$36,$AA692,IF($AA692='Control Panel'!$F$37,$AA692,IF($AA692='Control Panel'!$F$38,$AA692,IF($AA692='Control Panel'!$F$39,$AA692,IF($AA692='Control Panel'!$F$40,$AA692,IF($AA692='Control Panel'!$F$41,$AA692,"Error -- Availability entered in an incorrect format"))))))))</f>
        <v>N</v>
      </c>
    </row>
    <row r="693" spans="1:28" s="15" customFormat="1" x14ac:dyDescent="0.35">
      <c r="A693" s="7">
        <v>681</v>
      </c>
      <c r="B693" s="6"/>
      <c r="C693" s="12"/>
      <c r="D693" s="8"/>
      <c r="E693" s="12"/>
      <c r="F693" s="216" t="str">
        <f t="shared" si="20"/>
        <v>N/A</v>
      </c>
      <c r="G693" s="6"/>
      <c r="AA693" s="15" t="str">
        <f t="shared" si="21"/>
        <v/>
      </c>
      <c r="AB693" s="15" t="str">
        <f>IF(LEN($AA693)=0,"N",IF(LEN($AA693)&gt;1,"Error -- Availability entered in an incorrect format",IF($AA693='Control Panel'!$F$36,$AA693,IF($AA693='Control Panel'!$F$37,$AA693,IF($AA693='Control Panel'!$F$38,$AA693,IF($AA693='Control Panel'!$F$39,$AA693,IF($AA693='Control Panel'!$F$40,$AA693,IF($AA693='Control Panel'!$F$41,$AA693,"Error -- Availability entered in an incorrect format"))))))))</f>
        <v>N</v>
      </c>
    </row>
    <row r="694" spans="1:28" s="15" customFormat="1" x14ac:dyDescent="0.35">
      <c r="A694" s="7">
        <v>682</v>
      </c>
      <c r="B694" s="6"/>
      <c r="C694" s="12"/>
      <c r="D694" s="8"/>
      <c r="E694" s="12"/>
      <c r="F694" s="216" t="str">
        <f t="shared" si="20"/>
        <v>N/A</v>
      </c>
      <c r="G694" s="6"/>
      <c r="AA694" s="15" t="str">
        <f t="shared" si="21"/>
        <v/>
      </c>
      <c r="AB694" s="15" t="str">
        <f>IF(LEN($AA694)=0,"N",IF(LEN($AA694)&gt;1,"Error -- Availability entered in an incorrect format",IF($AA694='Control Panel'!$F$36,$AA694,IF($AA694='Control Panel'!$F$37,$AA694,IF($AA694='Control Panel'!$F$38,$AA694,IF($AA694='Control Panel'!$F$39,$AA694,IF($AA694='Control Panel'!$F$40,$AA694,IF($AA694='Control Panel'!$F$41,$AA694,"Error -- Availability entered in an incorrect format"))))))))</f>
        <v>N</v>
      </c>
    </row>
    <row r="695" spans="1:28" s="15" customFormat="1" x14ac:dyDescent="0.35">
      <c r="A695" s="7">
        <v>683</v>
      </c>
      <c r="B695" s="6"/>
      <c r="C695" s="12"/>
      <c r="D695" s="8"/>
      <c r="E695" s="12"/>
      <c r="F695" s="216" t="str">
        <f t="shared" si="20"/>
        <v>N/A</v>
      </c>
      <c r="G695" s="6"/>
      <c r="AA695" s="15" t="str">
        <f t="shared" si="21"/>
        <v/>
      </c>
      <c r="AB695" s="15" t="str">
        <f>IF(LEN($AA695)=0,"N",IF(LEN($AA695)&gt;1,"Error -- Availability entered in an incorrect format",IF($AA695='Control Panel'!$F$36,$AA695,IF($AA695='Control Panel'!$F$37,$AA695,IF($AA695='Control Panel'!$F$38,$AA695,IF($AA695='Control Panel'!$F$39,$AA695,IF($AA695='Control Panel'!$F$40,$AA695,IF($AA695='Control Panel'!$F$41,$AA695,"Error -- Availability entered in an incorrect format"))))))))</f>
        <v>N</v>
      </c>
    </row>
    <row r="696" spans="1:28" s="15" customFormat="1" x14ac:dyDescent="0.35">
      <c r="A696" s="7">
        <v>684</v>
      </c>
      <c r="B696" s="6"/>
      <c r="C696" s="12"/>
      <c r="D696" s="8"/>
      <c r="E696" s="12"/>
      <c r="F696" s="216" t="str">
        <f t="shared" si="20"/>
        <v>N/A</v>
      </c>
      <c r="G696" s="6"/>
      <c r="AA696" s="15" t="str">
        <f t="shared" si="21"/>
        <v/>
      </c>
      <c r="AB696" s="15" t="str">
        <f>IF(LEN($AA696)=0,"N",IF(LEN($AA696)&gt;1,"Error -- Availability entered in an incorrect format",IF($AA696='Control Panel'!$F$36,$AA696,IF($AA696='Control Panel'!$F$37,$AA696,IF($AA696='Control Panel'!$F$38,$AA696,IF($AA696='Control Panel'!$F$39,$AA696,IF($AA696='Control Panel'!$F$40,$AA696,IF($AA696='Control Panel'!$F$41,$AA696,"Error -- Availability entered in an incorrect format"))))))))</f>
        <v>N</v>
      </c>
    </row>
    <row r="697" spans="1:28" s="15" customFormat="1" x14ac:dyDescent="0.35">
      <c r="A697" s="7">
        <v>685</v>
      </c>
      <c r="B697" s="6"/>
      <c r="C697" s="12"/>
      <c r="D697" s="8"/>
      <c r="E697" s="12"/>
      <c r="F697" s="216" t="str">
        <f t="shared" si="20"/>
        <v>N/A</v>
      </c>
      <c r="G697" s="6"/>
      <c r="AA697" s="15" t="str">
        <f t="shared" si="21"/>
        <v/>
      </c>
      <c r="AB697" s="15" t="str">
        <f>IF(LEN($AA697)=0,"N",IF(LEN($AA697)&gt;1,"Error -- Availability entered in an incorrect format",IF($AA697='Control Panel'!$F$36,$AA697,IF($AA697='Control Panel'!$F$37,$AA697,IF($AA697='Control Panel'!$F$38,$AA697,IF($AA697='Control Panel'!$F$39,$AA697,IF($AA697='Control Panel'!$F$40,$AA697,IF($AA697='Control Panel'!$F$41,$AA697,"Error -- Availability entered in an incorrect format"))))))))</f>
        <v>N</v>
      </c>
    </row>
    <row r="698" spans="1:28" s="15" customFormat="1" x14ac:dyDescent="0.35">
      <c r="A698" s="7">
        <v>686</v>
      </c>
      <c r="B698" s="6"/>
      <c r="C698" s="12"/>
      <c r="D698" s="8"/>
      <c r="E698" s="12"/>
      <c r="F698" s="216" t="str">
        <f t="shared" si="20"/>
        <v>N/A</v>
      </c>
      <c r="G698" s="6"/>
      <c r="AA698" s="15" t="str">
        <f t="shared" si="21"/>
        <v/>
      </c>
      <c r="AB698" s="15" t="str">
        <f>IF(LEN($AA698)=0,"N",IF(LEN($AA698)&gt;1,"Error -- Availability entered in an incorrect format",IF($AA698='Control Panel'!$F$36,$AA698,IF($AA698='Control Panel'!$F$37,$AA698,IF($AA698='Control Panel'!$F$38,$AA698,IF($AA698='Control Panel'!$F$39,$AA698,IF($AA698='Control Panel'!$F$40,$AA698,IF($AA698='Control Panel'!$F$41,$AA698,"Error -- Availability entered in an incorrect format"))))))))</f>
        <v>N</v>
      </c>
    </row>
    <row r="699" spans="1:28" s="15" customFormat="1" x14ac:dyDescent="0.35">
      <c r="A699" s="7">
        <v>687</v>
      </c>
      <c r="B699" s="6"/>
      <c r="C699" s="12"/>
      <c r="D699" s="8"/>
      <c r="E699" s="12"/>
      <c r="F699" s="216" t="str">
        <f t="shared" si="20"/>
        <v>N/A</v>
      </c>
      <c r="G699" s="6"/>
      <c r="AA699" s="15" t="str">
        <f t="shared" si="21"/>
        <v/>
      </c>
      <c r="AB699" s="15" t="str">
        <f>IF(LEN($AA699)=0,"N",IF(LEN($AA699)&gt;1,"Error -- Availability entered in an incorrect format",IF($AA699='Control Panel'!$F$36,$AA699,IF($AA699='Control Panel'!$F$37,$AA699,IF($AA699='Control Panel'!$F$38,$AA699,IF($AA699='Control Panel'!$F$39,$AA699,IF($AA699='Control Panel'!$F$40,$AA699,IF($AA699='Control Panel'!$F$41,$AA699,"Error -- Availability entered in an incorrect format"))))))))</f>
        <v>N</v>
      </c>
    </row>
    <row r="700" spans="1:28" s="15" customFormat="1" x14ac:dyDescent="0.35">
      <c r="A700" s="7">
        <v>688</v>
      </c>
      <c r="B700" s="6"/>
      <c r="C700" s="12"/>
      <c r="D700" s="8"/>
      <c r="E700" s="12"/>
      <c r="F700" s="216" t="str">
        <f t="shared" si="20"/>
        <v>N/A</v>
      </c>
      <c r="G700" s="6"/>
      <c r="AA700" s="15" t="str">
        <f t="shared" si="21"/>
        <v/>
      </c>
      <c r="AB700" s="15" t="str">
        <f>IF(LEN($AA700)=0,"N",IF(LEN($AA700)&gt;1,"Error -- Availability entered in an incorrect format",IF($AA700='Control Panel'!$F$36,$AA700,IF($AA700='Control Panel'!$F$37,$AA700,IF($AA700='Control Panel'!$F$38,$AA700,IF($AA700='Control Panel'!$F$39,$AA700,IF($AA700='Control Panel'!$F$40,$AA700,IF($AA700='Control Panel'!$F$41,$AA700,"Error -- Availability entered in an incorrect format"))))))))</f>
        <v>N</v>
      </c>
    </row>
    <row r="701" spans="1:28" s="15" customFormat="1" x14ac:dyDescent="0.35">
      <c r="A701" s="7">
        <v>689</v>
      </c>
      <c r="B701" s="6"/>
      <c r="C701" s="12"/>
      <c r="D701" s="8"/>
      <c r="E701" s="12"/>
      <c r="F701" s="216" t="str">
        <f t="shared" si="20"/>
        <v>N/A</v>
      </c>
      <c r="G701" s="6"/>
      <c r="AA701" s="15" t="str">
        <f t="shared" si="21"/>
        <v/>
      </c>
      <c r="AB701" s="15" t="str">
        <f>IF(LEN($AA701)=0,"N",IF(LEN($AA701)&gt;1,"Error -- Availability entered in an incorrect format",IF($AA701='Control Panel'!$F$36,$AA701,IF($AA701='Control Panel'!$F$37,$AA701,IF($AA701='Control Panel'!$F$38,$AA701,IF($AA701='Control Panel'!$F$39,$AA701,IF($AA701='Control Panel'!$F$40,$AA701,IF($AA701='Control Panel'!$F$41,$AA701,"Error -- Availability entered in an incorrect format"))))))))</f>
        <v>N</v>
      </c>
    </row>
    <row r="702" spans="1:28" s="15" customFormat="1" x14ac:dyDescent="0.35">
      <c r="A702" s="7">
        <v>690</v>
      </c>
      <c r="B702" s="6"/>
      <c r="C702" s="12"/>
      <c r="D702" s="8"/>
      <c r="E702" s="12"/>
      <c r="F702" s="216" t="str">
        <f t="shared" si="20"/>
        <v>N/A</v>
      </c>
      <c r="G702" s="6"/>
      <c r="AA702" s="15" t="str">
        <f t="shared" si="21"/>
        <v/>
      </c>
      <c r="AB702" s="15" t="str">
        <f>IF(LEN($AA702)=0,"N",IF(LEN($AA702)&gt;1,"Error -- Availability entered in an incorrect format",IF($AA702='Control Panel'!$F$36,$AA702,IF($AA702='Control Panel'!$F$37,$AA702,IF($AA702='Control Panel'!$F$38,$AA702,IF($AA702='Control Panel'!$F$39,$AA702,IF($AA702='Control Panel'!$F$40,$AA702,IF($AA702='Control Panel'!$F$41,$AA702,"Error -- Availability entered in an incorrect format"))))))))</f>
        <v>N</v>
      </c>
    </row>
    <row r="703" spans="1:28" s="15" customFormat="1" x14ac:dyDescent="0.35">
      <c r="A703" s="7">
        <v>691</v>
      </c>
      <c r="B703" s="6"/>
      <c r="C703" s="12"/>
      <c r="D703" s="8"/>
      <c r="E703" s="12"/>
      <c r="F703" s="216" t="str">
        <f t="shared" si="20"/>
        <v>N/A</v>
      </c>
      <c r="G703" s="6"/>
      <c r="AA703" s="15" t="str">
        <f t="shared" si="21"/>
        <v/>
      </c>
      <c r="AB703" s="15" t="str">
        <f>IF(LEN($AA703)=0,"N",IF(LEN($AA703)&gt;1,"Error -- Availability entered in an incorrect format",IF($AA703='Control Panel'!$F$36,$AA703,IF($AA703='Control Panel'!$F$37,$AA703,IF($AA703='Control Panel'!$F$38,$AA703,IF($AA703='Control Panel'!$F$39,$AA703,IF($AA703='Control Panel'!$F$40,$AA703,IF($AA703='Control Panel'!$F$41,$AA703,"Error -- Availability entered in an incorrect format"))))))))</f>
        <v>N</v>
      </c>
    </row>
    <row r="704" spans="1:28" s="15" customFormat="1" x14ac:dyDescent="0.35">
      <c r="A704" s="7">
        <v>692</v>
      </c>
      <c r="B704" s="6"/>
      <c r="C704" s="12"/>
      <c r="D704" s="8"/>
      <c r="E704" s="12"/>
      <c r="F704" s="216" t="str">
        <f t="shared" si="20"/>
        <v>N/A</v>
      </c>
      <c r="G704" s="6"/>
      <c r="AA704" s="15" t="str">
        <f t="shared" si="21"/>
        <v/>
      </c>
      <c r="AB704" s="15" t="str">
        <f>IF(LEN($AA704)=0,"N",IF(LEN($AA704)&gt;1,"Error -- Availability entered in an incorrect format",IF($AA704='Control Panel'!$F$36,$AA704,IF($AA704='Control Panel'!$F$37,$AA704,IF($AA704='Control Panel'!$F$38,$AA704,IF($AA704='Control Panel'!$F$39,$AA704,IF($AA704='Control Panel'!$F$40,$AA704,IF($AA704='Control Panel'!$F$41,$AA704,"Error -- Availability entered in an incorrect format"))))))))</f>
        <v>N</v>
      </c>
    </row>
    <row r="705" spans="1:28" s="15" customFormat="1" x14ac:dyDescent="0.35">
      <c r="A705" s="7">
        <v>693</v>
      </c>
      <c r="B705" s="6"/>
      <c r="C705" s="12"/>
      <c r="D705" s="8"/>
      <c r="E705" s="12"/>
      <c r="F705" s="216" t="str">
        <f t="shared" si="20"/>
        <v>N/A</v>
      </c>
      <c r="G705" s="6"/>
      <c r="AA705" s="15" t="str">
        <f t="shared" si="21"/>
        <v/>
      </c>
      <c r="AB705" s="15" t="str">
        <f>IF(LEN($AA705)=0,"N",IF(LEN($AA705)&gt;1,"Error -- Availability entered in an incorrect format",IF($AA705='Control Panel'!$F$36,$AA705,IF($AA705='Control Panel'!$F$37,$AA705,IF($AA705='Control Panel'!$F$38,$AA705,IF($AA705='Control Panel'!$F$39,$AA705,IF($AA705='Control Panel'!$F$40,$AA705,IF($AA705='Control Panel'!$F$41,$AA705,"Error -- Availability entered in an incorrect format"))))))))</f>
        <v>N</v>
      </c>
    </row>
    <row r="706" spans="1:28" s="15" customFormat="1" x14ac:dyDescent="0.35">
      <c r="A706" s="7">
        <v>694</v>
      </c>
      <c r="B706" s="6"/>
      <c r="C706" s="12"/>
      <c r="D706" s="8"/>
      <c r="E706" s="12"/>
      <c r="F706" s="216" t="str">
        <f t="shared" si="20"/>
        <v>N/A</v>
      </c>
      <c r="G706" s="6"/>
      <c r="AA706" s="15" t="str">
        <f t="shared" si="21"/>
        <v/>
      </c>
      <c r="AB706" s="15" t="str">
        <f>IF(LEN($AA706)=0,"N",IF(LEN($AA706)&gt;1,"Error -- Availability entered in an incorrect format",IF($AA706='Control Panel'!$F$36,$AA706,IF($AA706='Control Panel'!$F$37,$AA706,IF($AA706='Control Panel'!$F$38,$AA706,IF($AA706='Control Panel'!$F$39,$AA706,IF($AA706='Control Panel'!$F$40,$AA706,IF($AA706='Control Panel'!$F$41,$AA706,"Error -- Availability entered in an incorrect format"))))))))</f>
        <v>N</v>
      </c>
    </row>
    <row r="707" spans="1:28" s="15" customFormat="1" x14ac:dyDescent="0.35">
      <c r="A707" s="7">
        <v>695</v>
      </c>
      <c r="B707" s="6"/>
      <c r="C707" s="12"/>
      <c r="D707" s="8"/>
      <c r="E707" s="12"/>
      <c r="F707" s="216" t="str">
        <f t="shared" si="20"/>
        <v>N/A</v>
      </c>
      <c r="G707" s="6"/>
      <c r="AA707" s="15" t="str">
        <f t="shared" si="21"/>
        <v/>
      </c>
      <c r="AB707" s="15" t="str">
        <f>IF(LEN($AA707)=0,"N",IF(LEN($AA707)&gt;1,"Error -- Availability entered in an incorrect format",IF($AA707='Control Panel'!$F$36,$AA707,IF($AA707='Control Panel'!$F$37,$AA707,IF($AA707='Control Panel'!$F$38,$AA707,IF($AA707='Control Panel'!$F$39,$AA707,IF($AA707='Control Panel'!$F$40,$AA707,IF($AA707='Control Panel'!$F$41,$AA707,"Error -- Availability entered in an incorrect format"))))))))</f>
        <v>N</v>
      </c>
    </row>
    <row r="708" spans="1:28" s="15" customFormat="1" x14ac:dyDescent="0.35">
      <c r="A708" s="7">
        <v>696</v>
      </c>
      <c r="B708" s="6"/>
      <c r="C708" s="12"/>
      <c r="D708" s="8"/>
      <c r="E708" s="12"/>
      <c r="F708" s="216" t="str">
        <f t="shared" si="20"/>
        <v>N/A</v>
      </c>
      <c r="G708" s="6"/>
      <c r="AA708" s="15" t="str">
        <f t="shared" si="21"/>
        <v/>
      </c>
      <c r="AB708" s="15" t="str">
        <f>IF(LEN($AA708)=0,"N",IF(LEN($AA708)&gt;1,"Error -- Availability entered in an incorrect format",IF($AA708='Control Panel'!$F$36,$AA708,IF($AA708='Control Panel'!$F$37,$AA708,IF($AA708='Control Panel'!$F$38,$AA708,IF($AA708='Control Panel'!$F$39,$AA708,IF($AA708='Control Panel'!$F$40,$AA708,IF($AA708='Control Panel'!$F$41,$AA708,"Error -- Availability entered in an incorrect format"))))))))</f>
        <v>N</v>
      </c>
    </row>
    <row r="709" spans="1:28" s="15" customFormat="1" x14ac:dyDescent="0.35">
      <c r="A709" s="7">
        <v>697</v>
      </c>
      <c r="B709" s="6"/>
      <c r="C709" s="12"/>
      <c r="D709" s="8"/>
      <c r="E709" s="12"/>
      <c r="F709" s="216" t="str">
        <f t="shared" si="20"/>
        <v>N/A</v>
      </c>
      <c r="G709" s="6"/>
      <c r="AA709" s="15" t="str">
        <f t="shared" si="21"/>
        <v/>
      </c>
      <c r="AB709" s="15" t="str">
        <f>IF(LEN($AA709)=0,"N",IF(LEN($AA709)&gt;1,"Error -- Availability entered in an incorrect format",IF($AA709='Control Panel'!$F$36,$AA709,IF($AA709='Control Panel'!$F$37,$AA709,IF($AA709='Control Panel'!$F$38,$AA709,IF($AA709='Control Panel'!$F$39,$AA709,IF($AA709='Control Panel'!$F$40,$AA709,IF($AA709='Control Panel'!$F$41,$AA709,"Error -- Availability entered in an incorrect format"))))))))</f>
        <v>N</v>
      </c>
    </row>
    <row r="710" spans="1:28" s="15" customFormat="1" x14ac:dyDescent="0.35">
      <c r="A710" s="7">
        <v>698</v>
      </c>
      <c r="B710" s="6"/>
      <c r="C710" s="12"/>
      <c r="D710" s="8"/>
      <c r="E710" s="12"/>
      <c r="F710" s="216" t="str">
        <f t="shared" si="20"/>
        <v>N/A</v>
      </c>
      <c r="G710" s="6"/>
      <c r="AA710" s="15" t="str">
        <f t="shared" si="21"/>
        <v/>
      </c>
      <c r="AB710" s="15" t="str">
        <f>IF(LEN($AA710)=0,"N",IF(LEN($AA710)&gt;1,"Error -- Availability entered in an incorrect format",IF($AA710='Control Panel'!$F$36,$AA710,IF($AA710='Control Panel'!$F$37,$AA710,IF($AA710='Control Panel'!$F$38,$AA710,IF($AA710='Control Panel'!$F$39,$AA710,IF($AA710='Control Panel'!$F$40,$AA710,IF($AA710='Control Panel'!$F$41,$AA710,"Error -- Availability entered in an incorrect format"))))))))</f>
        <v>N</v>
      </c>
    </row>
    <row r="711" spans="1:28" s="15" customFormat="1" x14ac:dyDescent="0.35">
      <c r="A711" s="7">
        <v>699</v>
      </c>
      <c r="B711" s="6"/>
      <c r="C711" s="12"/>
      <c r="D711" s="8"/>
      <c r="E711" s="12"/>
      <c r="F711" s="216" t="str">
        <f t="shared" si="20"/>
        <v>N/A</v>
      </c>
      <c r="G711" s="6"/>
      <c r="AA711" s="15" t="str">
        <f t="shared" si="21"/>
        <v/>
      </c>
      <c r="AB711" s="15" t="str">
        <f>IF(LEN($AA711)=0,"N",IF(LEN($AA711)&gt;1,"Error -- Availability entered in an incorrect format",IF($AA711='Control Panel'!$F$36,$AA711,IF($AA711='Control Panel'!$F$37,$AA711,IF($AA711='Control Panel'!$F$38,$AA711,IF($AA711='Control Panel'!$F$39,$AA711,IF($AA711='Control Panel'!$F$40,$AA711,IF($AA711='Control Panel'!$F$41,$AA711,"Error -- Availability entered in an incorrect format"))))))))</f>
        <v>N</v>
      </c>
    </row>
    <row r="712" spans="1:28" s="15" customFormat="1" x14ac:dyDescent="0.35">
      <c r="A712" s="7">
        <v>700</v>
      </c>
      <c r="B712" s="6"/>
      <c r="C712" s="12"/>
      <c r="D712" s="8"/>
      <c r="E712" s="12"/>
      <c r="F712" s="216" t="str">
        <f t="shared" si="20"/>
        <v>N/A</v>
      </c>
      <c r="G712" s="6"/>
      <c r="AA712" s="15" t="str">
        <f t="shared" si="21"/>
        <v/>
      </c>
      <c r="AB712" s="15" t="str">
        <f>IF(LEN($AA712)=0,"N",IF(LEN($AA712)&gt;1,"Error -- Availability entered in an incorrect format",IF($AA712='Control Panel'!$F$36,$AA712,IF($AA712='Control Panel'!$F$37,$AA712,IF($AA712='Control Panel'!$F$38,$AA712,IF($AA712='Control Panel'!$F$39,$AA712,IF($AA712='Control Panel'!$F$40,$AA712,IF($AA712='Control Panel'!$F$41,$AA712,"Error -- Availability entered in an incorrect format"))))))))</f>
        <v>N</v>
      </c>
    </row>
    <row r="713" spans="1:28" s="15" customFormat="1" x14ac:dyDescent="0.35">
      <c r="A713" s="7">
        <v>701</v>
      </c>
      <c r="B713" s="6"/>
      <c r="C713" s="12"/>
      <c r="D713" s="8"/>
      <c r="E713" s="12"/>
      <c r="F713" s="216" t="str">
        <f t="shared" si="20"/>
        <v>N/A</v>
      </c>
      <c r="G713" s="6"/>
      <c r="AA713" s="15" t="str">
        <f t="shared" si="21"/>
        <v/>
      </c>
      <c r="AB713" s="15" t="str">
        <f>IF(LEN($AA713)=0,"N",IF(LEN($AA713)&gt;1,"Error -- Availability entered in an incorrect format",IF($AA713='Control Panel'!$F$36,$AA713,IF($AA713='Control Panel'!$F$37,$AA713,IF($AA713='Control Panel'!$F$38,$AA713,IF($AA713='Control Panel'!$F$39,$AA713,IF($AA713='Control Panel'!$F$40,$AA713,IF($AA713='Control Panel'!$F$41,$AA713,"Error -- Availability entered in an incorrect format"))))))))</f>
        <v>N</v>
      </c>
    </row>
    <row r="714" spans="1:28" s="15" customFormat="1" x14ac:dyDescent="0.35">
      <c r="A714" s="7">
        <v>702</v>
      </c>
      <c r="B714" s="6"/>
      <c r="C714" s="12"/>
      <c r="D714" s="8"/>
      <c r="E714" s="12"/>
      <c r="F714" s="216" t="str">
        <f t="shared" si="20"/>
        <v>N/A</v>
      </c>
      <c r="G714" s="6"/>
      <c r="AA714" s="15" t="str">
        <f t="shared" si="21"/>
        <v/>
      </c>
      <c r="AB714" s="15" t="str">
        <f>IF(LEN($AA714)=0,"N",IF(LEN($AA714)&gt;1,"Error -- Availability entered in an incorrect format",IF($AA714='Control Panel'!$F$36,$AA714,IF($AA714='Control Panel'!$F$37,$AA714,IF($AA714='Control Panel'!$F$38,$AA714,IF($AA714='Control Panel'!$F$39,$AA714,IF($AA714='Control Panel'!$F$40,$AA714,IF($AA714='Control Panel'!$F$41,$AA714,"Error -- Availability entered in an incorrect format"))))))))</f>
        <v>N</v>
      </c>
    </row>
    <row r="715" spans="1:28" s="15" customFormat="1" x14ac:dyDescent="0.35">
      <c r="A715" s="7">
        <v>703</v>
      </c>
      <c r="B715" s="6"/>
      <c r="C715" s="12"/>
      <c r="D715" s="8"/>
      <c r="E715" s="12"/>
      <c r="F715" s="216" t="str">
        <f t="shared" si="20"/>
        <v>N/A</v>
      </c>
      <c r="G715" s="6"/>
      <c r="AA715" s="15" t="str">
        <f t="shared" si="21"/>
        <v/>
      </c>
      <c r="AB715" s="15" t="str">
        <f>IF(LEN($AA715)=0,"N",IF(LEN($AA715)&gt;1,"Error -- Availability entered in an incorrect format",IF($AA715='Control Panel'!$F$36,$AA715,IF($AA715='Control Panel'!$F$37,$AA715,IF($AA715='Control Panel'!$F$38,$AA715,IF($AA715='Control Panel'!$F$39,$AA715,IF($AA715='Control Panel'!$F$40,$AA715,IF($AA715='Control Panel'!$F$41,$AA715,"Error -- Availability entered in an incorrect format"))))))))</f>
        <v>N</v>
      </c>
    </row>
    <row r="716" spans="1:28" s="15" customFormat="1" x14ac:dyDescent="0.35">
      <c r="A716" s="7">
        <v>704</v>
      </c>
      <c r="B716" s="6"/>
      <c r="C716" s="12"/>
      <c r="D716" s="8"/>
      <c r="E716" s="12"/>
      <c r="F716" s="216" t="str">
        <f t="shared" si="20"/>
        <v>N/A</v>
      </c>
      <c r="G716" s="6"/>
      <c r="AA716" s="15" t="str">
        <f t="shared" si="21"/>
        <v/>
      </c>
      <c r="AB716" s="15" t="str">
        <f>IF(LEN($AA716)=0,"N",IF(LEN($AA716)&gt;1,"Error -- Availability entered in an incorrect format",IF($AA716='Control Panel'!$F$36,$AA716,IF($AA716='Control Panel'!$F$37,$AA716,IF($AA716='Control Panel'!$F$38,$AA716,IF($AA716='Control Panel'!$F$39,$AA716,IF($AA716='Control Panel'!$F$40,$AA716,IF($AA716='Control Panel'!$F$41,$AA716,"Error -- Availability entered in an incorrect format"))))))))</f>
        <v>N</v>
      </c>
    </row>
    <row r="717" spans="1:28" s="15" customFormat="1" x14ac:dyDescent="0.35">
      <c r="A717" s="7">
        <v>705</v>
      </c>
      <c r="B717" s="6"/>
      <c r="C717" s="12"/>
      <c r="D717" s="8"/>
      <c r="E717" s="12"/>
      <c r="F717" s="216" t="str">
        <f t="shared" si="20"/>
        <v>N/A</v>
      </c>
      <c r="G717" s="6"/>
      <c r="AA717" s="15" t="str">
        <f t="shared" si="21"/>
        <v/>
      </c>
      <c r="AB717" s="15" t="str">
        <f>IF(LEN($AA717)=0,"N",IF(LEN($AA717)&gt;1,"Error -- Availability entered in an incorrect format",IF($AA717='Control Panel'!$F$36,$AA717,IF($AA717='Control Panel'!$F$37,$AA717,IF($AA717='Control Panel'!$F$38,$AA717,IF($AA717='Control Panel'!$F$39,$AA717,IF($AA717='Control Panel'!$F$40,$AA717,IF($AA717='Control Panel'!$F$41,$AA717,"Error -- Availability entered in an incorrect format"))))))))</f>
        <v>N</v>
      </c>
    </row>
    <row r="718" spans="1:28" s="15" customFormat="1" x14ac:dyDescent="0.35">
      <c r="A718" s="7">
        <v>706</v>
      </c>
      <c r="B718" s="6"/>
      <c r="C718" s="12"/>
      <c r="D718" s="8"/>
      <c r="E718" s="12"/>
      <c r="F718" s="216" t="str">
        <f t="shared" ref="F718:F781" si="22">IF($D$10=$A$9,"N/A",$D$10)</f>
        <v>N/A</v>
      </c>
      <c r="G718" s="6"/>
      <c r="AA718" s="15" t="str">
        <f t="shared" ref="AA718:AA781" si="23">TRIM($D718)</f>
        <v/>
      </c>
      <c r="AB718" s="15" t="str">
        <f>IF(LEN($AA718)=0,"N",IF(LEN($AA718)&gt;1,"Error -- Availability entered in an incorrect format",IF($AA718='Control Panel'!$F$36,$AA718,IF($AA718='Control Panel'!$F$37,$AA718,IF($AA718='Control Panel'!$F$38,$AA718,IF($AA718='Control Panel'!$F$39,$AA718,IF($AA718='Control Panel'!$F$40,$AA718,IF($AA718='Control Panel'!$F$41,$AA718,"Error -- Availability entered in an incorrect format"))))))))</f>
        <v>N</v>
      </c>
    </row>
    <row r="719" spans="1:28" s="15" customFormat="1" x14ac:dyDescent="0.35">
      <c r="A719" s="7">
        <v>707</v>
      </c>
      <c r="B719" s="6"/>
      <c r="C719" s="12"/>
      <c r="D719" s="8"/>
      <c r="E719" s="12"/>
      <c r="F719" s="216" t="str">
        <f t="shared" si="22"/>
        <v>N/A</v>
      </c>
      <c r="G719" s="6"/>
      <c r="AA719" s="15" t="str">
        <f t="shared" si="23"/>
        <v/>
      </c>
      <c r="AB719" s="15" t="str">
        <f>IF(LEN($AA719)=0,"N",IF(LEN($AA719)&gt;1,"Error -- Availability entered in an incorrect format",IF($AA719='Control Panel'!$F$36,$AA719,IF($AA719='Control Panel'!$F$37,$AA719,IF($AA719='Control Panel'!$F$38,$AA719,IF($AA719='Control Panel'!$F$39,$AA719,IF($AA719='Control Panel'!$F$40,$AA719,IF($AA719='Control Panel'!$F$41,$AA719,"Error -- Availability entered in an incorrect format"))))))))</f>
        <v>N</v>
      </c>
    </row>
    <row r="720" spans="1:28" s="15" customFormat="1" x14ac:dyDescent="0.35">
      <c r="A720" s="7">
        <v>708</v>
      </c>
      <c r="B720" s="6"/>
      <c r="C720" s="12"/>
      <c r="D720" s="8"/>
      <c r="E720" s="12"/>
      <c r="F720" s="216" t="str">
        <f t="shared" si="22"/>
        <v>N/A</v>
      </c>
      <c r="G720" s="6"/>
      <c r="AA720" s="15" t="str">
        <f t="shared" si="23"/>
        <v/>
      </c>
      <c r="AB720" s="15" t="str">
        <f>IF(LEN($AA720)=0,"N",IF(LEN($AA720)&gt;1,"Error -- Availability entered in an incorrect format",IF($AA720='Control Panel'!$F$36,$AA720,IF($AA720='Control Panel'!$F$37,$AA720,IF($AA720='Control Panel'!$F$38,$AA720,IF($AA720='Control Panel'!$F$39,$AA720,IF($AA720='Control Panel'!$F$40,$AA720,IF($AA720='Control Panel'!$F$41,$AA720,"Error -- Availability entered in an incorrect format"))))))))</f>
        <v>N</v>
      </c>
    </row>
    <row r="721" spans="1:28" s="15" customFormat="1" x14ac:dyDescent="0.35">
      <c r="A721" s="7">
        <v>709</v>
      </c>
      <c r="B721" s="6"/>
      <c r="C721" s="12"/>
      <c r="D721" s="8"/>
      <c r="E721" s="12"/>
      <c r="F721" s="216" t="str">
        <f t="shared" si="22"/>
        <v>N/A</v>
      </c>
      <c r="G721" s="6"/>
      <c r="AA721" s="15" t="str">
        <f t="shared" si="23"/>
        <v/>
      </c>
      <c r="AB721" s="15" t="str">
        <f>IF(LEN($AA721)=0,"N",IF(LEN($AA721)&gt;1,"Error -- Availability entered in an incorrect format",IF($AA721='Control Panel'!$F$36,$AA721,IF($AA721='Control Panel'!$F$37,$AA721,IF($AA721='Control Panel'!$F$38,$AA721,IF($AA721='Control Panel'!$F$39,$AA721,IF($AA721='Control Panel'!$F$40,$AA721,IF($AA721='Control Panel'!$F$41,$AA721,"Error -- Availability entered in an incorrect format"))))))))</f>
        <v>N</v>
      </c>
    </row>
    <row r="722" spans="1:28" s="15" customFormat="1" x14ac:dyDescent="0.35">
      <c r="A722" s="7">
        <v>710</v>
      </c>
      <c r="B722" s="6"/>
      <c r="C722" s="12"/>
      <c r="D722" s="8"/>
      <c r="E722" s="12"/>
      <c r="F722" s="216" t="str">
        <f t="shared" si="22"/>
        <v>N/A</v>
      </c>
      <c r="G722" s="6"/>
      <c r="AA722" s="15" t="str">
        <f t="shared" si="23"/>
        <v/>
      </c>
      <c r="AB722" s="15" t="str">
        <f>IF(LEN($AA722)=0,"N",IF(LEN($AA722)&gt;1,"Error -- Availability entered in an incorrect format",IF($AA722='Control Panel'!$F$36,$AA722,IF($AA722='Control Panel'!$F$37,$AA722,IF($AA722='Control Panel'!$F$38,$AA722,IF($AA722='Control Panel'!$F$39,$AA722,IF($AA722='Control Panel'!$F$40,$AA722,IF($AA722='Control Panel'!$F$41,$AA722,"Error -- Availability entered in an incorrect format"))))))))</f>
        <v>N</v>
      </c>
    </row>
    <row r="723" spans="1:28" s="15" customFormat="1" x14ac:dyDescent="0.35">
      <c r="A723" s="7">
        <v>711</v>
      </c>
      <c r="B723" s="6"/>
      <c r="C723" s="12"/>
      <c r="D723" s="8"/>
      <c r="E723" s="12"/>
      <c r="F723" s="216" t="str">
        <f t="shared" si="22"/>
        <v>N/A</v>
      </c>
      <c r="G723" s="6"/>
      <c r="AA723" s="15" t="str">
        <f t="shared" si="23"/>
        <v/>
      </c>
      <c r="AB723" s="15" t="str">
        <f>IF(LEN($AA723)=0,"N",IF(LEN($AA723)&gt;1,"Error -- Availability entered in an incorrect format",IF($AA723='Control Panel'!$F$36,$AA723,IF($AA723='Control Panel'!$F$37,$AA723,IF($AA723='Control Panel'!$F$38,$AA723,IF($AA723='Control Panel'!$F$39,$AA723,IF($AA723='Control Panel'!$F$40,$AA723,IF($AA723='Control Panel'!$F$41,$AA723,"Error -- Availability entered in an incorrect format"))))))))</f>
        <v>N</v>
      </c>
    </row>
    <row r="724" spans="1:28" s="15" customFormat="1" x14ac:dyDescent="0.35">
      <c r="A724" s="7">
        <v>712</v>
      </c>
      <c r="B724" s="6"/>
      <c r="C724" s="12"/>
      <c r="D724" s="8"/>
      <c r="E724" s="12"/>
      <c r="F724" s="216" t="str">
        <f t="shared" si="22"/>
        <v>N/A</v>
      </c>
      <c r="G724" s="6"/>
      <c r="AA724" s="15" t="str">
        <f t="shared" si="23"/>
        <v/>
      </c>
      <c r="AB724" s="15" t="str">
        <f>IF(LEN($AA724)=0,"N",IF(LEN($AA724)&gt;1,"Error -- Availability entered in an incorrect format",IF($AA724='Control Panel'!$F$36,$AA724,IF($AA724='Control Panel'!$F$37,$AA724,IF($AA724='Control Panel'!$F$38,$AA724,IF($AA724='Control Panel'!$F$39,$AA724,IF($AA724='Control Panel'!$F$40,$AA724,IF($AA724='Control Panel'!$F$41,$AA724,"Error -- Availability entered in an incorrect format"))))))))</f>
        <v>N</v>
      </c>
    </row>
    <row r="725" spans="1:28" s="15" customFormat="1" x14ac:dyDescent="0.35">
      <c r="A725" s="7">
        <v>713</v>
      </c>
      <c r="B725" s="6"/>
      <c r="C725" s="12"/>
      <c r="D725" s="8"/>
      <c r="E725" s="12"/>
      <c r="F725" s="216" t="str">
        <f t="shared" si="22"/>
        <v>N/A</v>
      </c>
      <c r="G725" s="6"/>
      <c r="AA725" s="15" t="str">
        <f t="shared" si="23"/>
        <v/>
      </c>
      <c r="AB725" s="15" t="str">
        <f>IF(LEN($AA725)=0,"N",IF(LEN($AA725)&gt;1,"Error -- Availability entered in an incorrect format",IF($AA725='Control Panel'!$F$36,$AA725,IF($AA725='Control Panel'!$F$37,$AA725,IF($AA725='Control Panel'!$F$38,$AA725,IF($AA725='Control Panel'!$F$39,$AA725,IF($AA725='Control Panel'!$F$40,$AA725,IF($AA725='Control Panel'!$F$41,$AA725,"Error -- Availability entered in an incorrect format"))))))))</f>
        <v>N</v>
      </c>
    </row>
    <row r="726" spans="1:28" s="15" customFormat="1" x14ac:dyDescent="0.35">
      <c r="A726" s="7">
        <v>714</v>
      </c>
      <c r="B726" s="6"/>
      <c r="C726" s="12"/>
      <c r="D726" s="8"/>
      <c r="E726" s="12"/>
      <c r="F726" s="216" t="str">
        <f t="shared" si="22"/>
        <v>N/A</v>
      </c>
      <c r="G726" s="6"/>
      <c r="AA726" s="15" t="str">
        <f t="shared" si="23"/>
        <v/>
      </c>
      <c r="AB726" s="15" t="str">
        <f>IF(LEN($AA726)=0,"N",IF(LEN($AA726)&gt;1,"Error -- Availability entered in an incorrect format",IF($AA726='Control Panel'!$F$36,$AA726,IF($AA726='Control Panel'!$F$37,$AA726,IF($AA726='Control Panel'!$F$38,$AA726,IF($AA726='Control Panel'!$F$39,$AA726,IF($AA726='Control Panel'!$F$40,$AA726,IF($AA726='Control Panel'!$F$41,$AA726,"Error -- Availability entered in an incorrect format"))))))))</f>
        <v>N</v>
      </c>
    </row>
    <row r="727" spans="1:28" s="15" customFormat="1" x14ac:dyDescent="0.35">
      <c r="A727" s="7">
        <v>715</v>
      </c>
      <c r="B727" s="6"/>
      <c r="C727" s="12"/>
      <c r="D727" s="8"/>
      <c r="E727" s="12"/>
      <c r="F727" s="216" t="str">
        <f t="shared" si="22"/>
        <v>N/A</v>
      </c>
      <c r="G727" s="6"/>
      <c r="AA727" s="15" t="str">
        <f t="shared" si="23"/>
        <v/>
      </c>
      <c r="AB727" s="15" t="str">
        <f>IF(LEN($AA727)=0,"N",IF(LEN($AA727)&gt;1,"Error -- Availability entered in an incorrect format",IF($AA727='Control Panel'!$F$36,$AA727,IF($AA727='Control Panel'!$F$37,$AA727,IF($AA727='Control Panel'!$F$38,$AA727,IF($AA727='Control Panel'!$F$39,$AA727,IF($AA727='Control Panel'!$F$40,$AA727,IF($AA727='Control Panel'!$F$41,$AA727,"Error -- Availability entered in an incorrect format"))))))))</f>
        <v>N</v>
      </c>
    </row>
    <row r="728" spans="1:28" s="15" customFormat="1" x14ac:dyDescent="0.35">
      <c r="A728" s="7">
        <v>716</v>
      </c>
      <c r="B728" s="6"/>
      <c r="C728" s="12"/>
      <c r="D728" s="8"/>
      <c r="E728" s="12"/>
      <c r="F728" s="216" t="str">
        <f t="shared" si="22"/>
        <v>N/A</v>
      </c>
      <c r="G728" s="6"/>
      <c r="AA728" s="15" t="str">
        <f t="shared" si="23"/>
        <v/>
      </c>
      <c r="AB728" s="15" t="str">
        <f>IF(LEN($AA728)=0,"N",IF(LEN($AA728)&gt;1,"Error -- Availability entered in an incorrect format",IF($AA728='Control Panel'!$F$36,$AA728,IF($AA728='Control Panel'!$F$37,$AA728,IF($AA728='Control Panel'!$F$38,$AA728,IF($AA728='Control Panel'!$F$39,$AA728,IF($AA728='Control Panel'!$F$40,$AA728,IF($AA728='Control Panel'!$F$41,$AA728,"Error -- Availability entered in an incorrect format"))))))))</f>
        <v>N</v>
      </c>
    </row>
    <row r="729" spans="1:28" s="15" customFormat="1" x14ac:dyDescent="0.35">
      <c r="A729" s="7">
        <v>717</v>
      </c>
      <c r="B729" s="6"/>
      <c r="C729" s="12"/>
      <c r="D729" s="8"/>
      <c r="E729" s="12"/>
      <c r="F729" s="216" t="str">
        <f t="shared" si="22"/>
        <v>N/A</v>
      </c>
      <c r="G729" s="6"/>
      <c r="AA729" s="15" t="str">
        <f t="shared" si="23"/>
        <v/>
      </c>
      <c r="AB729" s="15" t="str">
        <f>IF(LEN($AA729)=0,"N",IF(LEN($AA729)&gt;1,"Error -- Availability entered in an incorrect format",IF($AA729='Control Panel'!$F$36,$AA729,IF($AA729='Control Panel'!$F$37,$AA729,IF($AA729='Control Panel'!$F$38,$AA729,IF($AA729='Control Panel'!$F$39,$AA729,IF($AA729='Control Panel'!$F$40,$AA729,IF($AA729='Control Panel'!$F$41,$AA729,"Error -- Availability entered in an incorrect format"))))))))</f>
        <v>N</v>
      </c>
    </row>
    <row r="730" spans="1:28" s="15" customFormat="1" x14ac:dyDescent="0.35">
      <c r="A730" s="7">
        <v>718</v>
      </c>
      <c r="B730" s="6"/>
      <c r="C730" s="12"/>
      <c r="D730" s="8"/>
      <c r="E730" s="12"/>
      <c r="F730" s="216" t="str">
        <f t="shared" si="22"/>
        <v>N/A</v>
      </c>
      <c r="G730" s="6"/>
      <c r="AA730" s="15" t="str">
        <f t="shared" si="23"/>
        <v/>
      </c>
      <c r="AB730" s="15" t="str">
        <f>IF(LEN($AA730)=0,"N",IF(LEN($AA730)&gt;1,"Error -- Availability entered in an incorrect format",IF($AA730='Control Panel'!$F$36,$AA730,IF($AA730='Control Panel'!$F$37,$AA730,IF($AA730='Control Panel'!$F$38,$AA730,IF($AA730='Control Panel'!$F$39,$AA730,IF($AA730='Control Panel'!$F$40,$AA730,IF($AA730='Control Panel'!$F$41,$AA730,"Error -- Availability entered in an incorrect format"))))))))</f>
        <v>N</v>
      </c>
    </row>
    <row r="731" spans="1:28" s="15" customFormat="1" x14ac:dyDescent="0.35">
      <c r="A731" s="7">
        <v>719</v>
      </c>
      <c r="B731" s="6"/>
      <c r="C731" s="12"/>
      <c r="D731" s="8"/>
      <c r="E731" s="12"/>
      <c r="F731" s="216" t="str">
        <f t="shared" si="22"/>
        <v>N/A</v>
      </c>
      <c r="G731" s="6"/>
      <c r="AA731" s="15" t="str">
        <f t="shared" si="23"/>
        <v/>
      </c>
      <c r="AB731" s="15" t="str">
        <f>IF(LEN($AA731)=0,"N",IF(LEN($AA731)&gt;1,"Error -- Availability entered in an incorrect format",IF($AA731='Control Panel'!$F$36,$AA731,IF($AA731='Control Panel'!$F$37,$AA731,IF($AA731='Control Panel'!$F$38,$AA731,IF($AA731='Control Panel'!$F$39,$AA731,IF($AA731='Control Panel'!$F$40,$AA731,IF($AA731='Control Panel'!$F$41,$AA731,"Error -- Availability entered in an incorrect format"))))))))</f>
        <v>N</v>
      </c>
    </row>
    <row r="732" spans="1:28" s="15" customFormat="1" x14ac:dyDescent="0.35">
      <c r="A732" s="7">
        <v>720</v>
      </c>
      <c r="B732" s="6"/>
      <c r="C732" s="12"/>
      <c r="D732" s="8"/>
      <c r="E732" s="12"/>
      <c r="F732" s="216" t="str">
        <f t="shared" si="22"/>
        <v>N/A</v>
      </c>
      <c r="G732" s="6"/>
      <c r="AA732" s="15" t="str">
        <f t="shared" si="23"/>
        <v/>
      </c>
      <c r="AB732" s="15" t="str">
        <f>IF(LEN($AA732)=0,"N",IF(LEN($AA732)&gt;1,"Error -- Availability entered in an incorrect format",IF($AA732='Control Panel'!$F$36,$AA732,IF($AA732='Control Panel'!$F$37,$AA732,IF($AA732='Control Panel'!$F$38,$AA732,IF($AA732='Control Panel'!$F$39,$AA732,IF($AA732='Control Panel'!$F$40,$AA732,IF($AA732='Control Panel'!$F$41,$AA732,"Error -- Availability entered in an incorrect format"))))))))</f>
        <v>N</v>
      </c>
    </row>
    <row r="733" spans="1:28" s="15" customFormat="1" x14ac:dyDescent="0.35">
      <c r="A733" s="7">
        <v>721</v>
      </c>
      <c r="B733" s="6"/>
      <c r="C733" s="12"/>
      <c r="D733" s="8"/>
      <c r="E733" s="12"/>
      <c r="F733" s="216" t="str">
        <f t="shared" si="22"/>
        <v>N/A</v>
      </c>
      <c r="G733" s="6"/>
      <c r="AA733" s="15" t="str">
        <f t="shared" si="23"/>
        <v/>
      </c>
      <c r="AB733" s="15" t="str">
        <f>IF(LEN($AA733)=0,"N",IF(LEN($AA733)&gt;1,"Error -- Availability entered in an incorrect format",IF($AA733='Control Panel'!$F$36,$AA733,IF($AA733='Control Panel'!$F$37,$AA733,IF($AA733='Control Panel'!$F$38,$AA733,IF($AA733='Control Panel'!$F$39,$AA733,IF($AA733='Control Panel'!$F$40,$AA733,IF($AA733='Control Panel'!$F$41,$AA733,"Error -- Availability entered in an incorrect format"))))))))</f>
        <v>N</v>
      </c>
    </row>
    <row r="734" spans="1:28" s="15" customFormat="1" x14ac:dyDescent="0.35">
      <c r="A734" s="7">
        <v>722</v>
      </c>
      <c r="B734" s="6"/>
      <c r="C734" s="12"/>
      <c r="D734" s="8"/>
      <c r="E734" s="12"/>
      <c r="F734" s="216" t="str">
        <f t="shared" si="22"/>
        <v>N/A</v>
      </c>
      <c r="G734" s="6"/>
      <c r="AA734" s="15" t="str">
        <f t="shared" si="23"/>
        <v/>
      </c>
      <c r="AB734" s="15" t="str">
        <f>IF(LEN($AA734)=0,"N",IF(LEN($AA734)&gt;1,"Error -- Availability entered in an incorrect format",IF($AA734='Control Panel'!$F$36,$AA734,IF($AA734='Control Panel'!$F$37,$AA734,IF($AA734='Control Panel'!$F$38,$AA734,IF($AA734='Control Panel'!$F$39,$AA734,IF($AA734='Control Panel'!$F$40,$AA734,IF($AA734='Control Panel'!$F$41,$AA734,"Error -- Availability entered in an incorrect format"))))))))</f>
        <v>N</v>
      </c>
    </row>
    <row r="735" spans="1:28" s="15" customFormat="1" x14ac:dyDescent="0.35">
      <c r="A735" s="7">
        <v>723</v>
      </c>
      <c r="B735" s="6"/>
      <c r="C735" s="12"/>
      <c r="D735" s="8"/>
      <c r="E735" s="12"/>
      <c r="F735" s="216" t="str">
        <f t="shared" si="22"/>
        <v>N/A</v>
      </c>
      <c r="G735" s="6"/>
      <c r="AA735" s="15" t="str">
        <f t="shared" si="23"/>
        <v/>
      </c>
      <c r="AB735" s="15" t="str">
        <f>IF(LEN($AA735)=0,"N",IF(LEN($AA735)&gt;1,"Error -- Availability entered in an incorrect format",IF($AA735='Control Panel'!$F$36,$AA735,IF($AA735='Control Panel'!$F$37,$AA735,IF($AA735='Control Panel'!$F$38,$AA735,IF($AA735='Control Panel'!$F$39,$AA735,IF($AA735='Control Panel'!$F$40,$AA735,IF($AA735='Control Panel'!$F$41,$AA735,"Error -- Availability entered in an incorrect format"))))))))</f>
        <v>N</v>
      </c>
    </row>
    <row r="736" spans="1:28" s="15" customFormat="1" x14ac:dyDescent="0.35">
      <c r="A736" s="7">
        <v>724</v>
      </c>
      <c r="B736" s="6"/>
      <c r="C736" s="12"/>
      <c r="D736" s="8"/>
      <c r="E736" s="12"/>
      <c r="F736" s="216" t="str">
        <f t="shared" si="22"/>
        <v>N/A</v>
      </c>
      <c r="G736" s="6"/>
      <c r="AA736" s="15" t="str">
        <f t="shared" si="23"/>
        <v/>
      </c>
      <c r="AB736" s="15" t="str">
        <f>IF(LEN($AA736)=0,"N",IF(LEN($AA736)&gt;1,"Error -- Availability entered in an incorrect format",IF($AA736='Control Panel'!$F$36,$AA736,IF($AA736='Control Panel'!$F$37,$AA736,IF($AA736='Control Panel'!$F$38,$AA736,IF($AA736='Control Panel'!$F$39,$AA736,IF($AA736='Control Panel'!$F$40,$AA736,IF($AA736='Control Panel'!$F$41,$AA736,"Error -- Availability entered in an incorrect format"))))))))</f>
        <v>N</v>
      </c>
    </row>
    <row r="737" spans="1:28" s="15" customFormat="1" x14ac:dyDescent="0.35">
      <c r="A737" s="7">
        <v>725</v>
      </c>
      <c r="B737" s="6"/>
      <c r="C737" s="12"/>
      <c r="D737" s="8"/>
      <c r="E737" s="12"/>
      <c r="F737" s="216" t="str">
        <f t="shared" si="22"/>
        <v>N/A</v>
      </c>
      <c r="G737" s="6"/>
      <c r="AA737" s="15" t="str">
        <f t="shared" si="23"/>
        <v/>
      </c>
      <c r="AB737" s="15" t="str">
        <f>IF(LEN($AA737)=0,"N",IF(LEN($AA737)&gt;1,"Error -- Availability entered in an incorrect format",IF($AA737='Control Panel'!$F$36,$AA737,IF($AA737='Control Panel'!$F$37,$AA737,IF($AA737='Control Panel'!$F$38,$AA737,IF($AA737='Control Panel'!$F$39,$AA737,IF($AA737='Control Panel'!$F$40,$AA737,IF($AA737='Control Panel'!$F$41,$AA737,"Error -- Availability entered in an incorrect format"))))))))</f>
        <v>N</v>
      </c>
    </row>
    <row r="738" spans="1:28" s="15" customFormat="1" x14ac:dyDescent="0.35">
      <c r="A738" s="7">
        <v>726</v>
      </c>
      <c r="B738" s="6"/>
      <c r="C738" s="12"/>
      <c r="D738" s="8"/>
      <c r="E738" s="12"/>
      <c r="F738" s="216" t="str">
        <f t="shared" si="22"/>
        <v>N/A</v>
      </c>
      <c r="G738" s="6"/>
      <c r="AA738" s="15" t="str">
        <f t="shared" si="23"/>
        <v/>
      </c>
      <c r="AB738" s="15" t="str">
        <f>IF(LEN($AA738)=0,"N",IF(LEN($AA738)&gt;1,"Error -- Availability entered in an incorrect format",IF($AA738='Control Panel'!$F$36,$AA738,IF($AA738='Control Panel'!$F$37,$AA738,IF($AA738='Control Panel'!$F$38,$AA738,IF($AA738='Control Panel'!$F$39,$AA738,IF($AA738='Control Panel'!$F$40,$AA738,IF($AA738='Control Panel'!$F$41,$AA738,"Error -- Availability entered in an incorrect format"))))))))</f>
        <v>N</v>
      </c>
    </row>
    <row r="739" spans="1:28" s="15" customFormat="1" x14ac:dyDescent="0.35">
      <c r="A739" s="7">
        <v>727</v>
      </c>
      <c r="B739" s="6"/>
      <c r="C739" s="12"/>
      <c r="D739" s="8"/>
      <c r="E739" s="12"/>
      <c r="F739" s="216" t="str">
        <f t="shared" si="22"/>
        <v>N/A</v>
      </c>
      <c r="G739" s="6"/>
      <c r="AA739" s="15" t="str">
        <f t="shared" si="23"/>
        <v/>
      </c>
      <c r="AB739" s="15" t="str">
        <f>IF(LEN($AA739)=0,"N",IF(LEN($AA739)&gt;1,"Error -- Availability entered in an incorrect format",IF($AA739='Control Panel'!$F$36,$AA739,IF($AA739='Control Panel'!$F$37,$AA739,IF($AA739='Control Panel'!$F$38,$AA739,IF($AA739='Control Panel'!$F$39,$AA739,IF($AA739='Control Panel'!$F$40,$AA739,IF($AA739='Control Panel'!$F$41,$AA739,"Error -- Availability entered in an incorrect format"))))))))</f>
        <v>N</v>
      </c>
    </row>
    <row r="740" spans="1:28" s="15" customFormat="1" x14ac:dyDescent="0.35">
      <c r="A740" s="7">
        <v>728</v>
      </c>
      <c r="B740" s="6"/>
      <c r="C740" s="12"/>
      <c r="D740" s="8"/>
      <c r="E740" s="12"/>
      <c r="F740" s="216" t="str">
        <f t="shared" si="22"/>
        <v>N/A</v>
      </c>
      <c r="G740" s="6"/>
      <c r="AA740" s="15" t="str">
        <f t="shared" si="23"/>
        <v/>
      </c>
      <c r="AB740" s="15" t="str">
        <f>IF(LEN($AA740)=0,"N",IF(LEN($AA740)&gt;1,"Error -- Availability entered in an incorrect format",IF($AA740='Control Panel'!$F$36,$AA740,IF($AA740='Control Panel'!$F$37,$AA740,IF($AA740='Control Panel'!$F$38,$AA740,IF($AA740='Control Panel'!$F$39,$AA740,IF($AA740='Control Panel'!$F$40,$AA740,IF($AA740='Control Panel'!$F$41,$AA740,"Error -- Availability entered in an incorrect format"))))))))</f>
        <v>N</v>
      </c>
    </row>
    <row r="741" spans="1:28" s="15" customFormat="1" x14ac:dyDescent="0.35">
      <c r="A741" s="7">
        <v>729</v>
      </c>
      <c r="B741" s="6"/>
      <c r="C741" s="12"/>
      <c r="D741" s="8"/>
      <c r="E741" s="12"/>
      <c r="F741" s="216" t="str">
        <f t="shared" si="22"/>
        <v>N/A</v>
      </c>
      <c r="G741" s="6"/>
      <c r="AA741" s="15" t="str">
        <f t="shared" si="23"/>
        <v/>
      </c>
      <c r="AB741" s="15" t="str">
        <f>IF(LEN($AA741)=0,"N",IF(LEN($AA741)&gt;1,"Error -- Availability entered in an incorrect format",IF($AA741='Control Panel'!$F$36,$AA741,IF($AA741='Control Panel'!$F$37,$AA741,IF($AA741='Control Panel'!$F$38,$AA741,IF($AA741='Control Panel'!$F$39,$AA741,IF($AA741='Control Panel'!$F$40,$AA741,IF($AA741='Control Panel'!$F$41,$AA741,"Error -- Availability entered in an incorrect format"))))))))</f>
        <v>N</v>
      </c>
    </row>
    <row r="742" spans="1:28" s="15" customFormat="1" x14ac:dyDescent="0.35">
      <c r="A742" s="7">
        <v>730</v>
      </c>
      <c r="B742" s="6"/>
      <c r="C742" s="12"/>
      <c r="D742" s="8"/>
      <c r="E742" s="12"/>
      <c r="F742" s="216" t="str">
        <f t="shared" si="22"/>
        <v>N/A</v>
      </c>
      <c r="G742" s="6"/>
      <c r="AA742" s="15" t="str">
        <f t="shared" si="23"/>
        <v/>
      </c>
      <c r="AB742" s="15" t="str">
        <f>IF(LEN($AA742)=0,"N",IF(LEN($AA742)&gt;1,"Error -- Availability entered in an incorrect format",IF($AA742='Control Panel'!$F$36,$AA742,IF($AA742='Control Panel'!$F$37,$AA742,IF($AA742='Control Panel'!$F$38,$AA742,IF($AA742='Control Panel'!$F$39,$AA742,IF($AA742='Control Panel'!$F$40,$AA742,IF($AA742='Control Panel'!$F$41,$AA742,"Error -- Availability entered in an incorrect format"))))))))</f>
        <v>N</v>
      </c>
    </row>
    <row r="743" spans="1:28" s="15" customFormat="1" x14ac:dyDescent="0.35">
      <c r="A743" s="7">
        <v>731</v>
      </c>
      <c r="B743" s="6"/>
      <c r="C743" s="12"/>
      <c r="D743" s="8"/>
      <c r="E743" s="12"/>
      <c r="F743" s="216" t="str">
        <f t="shared" si="22"/>
        <v>N/A</v>
      </c>
      <c r="G743" s="6"/>
      <c r="AA743" s="15" t="str">
        <f t="shared" si="23"/>
        <v/>
      </c>
      <c r="AB743" s="15" t="str">
        <f>IF(LEN($AA743)=0,"N",IF(LEN($AA743)&gt;1,"Error -- Availability entered in an incorrect format",IF($AA743='Control Panel'!$F$36,$AA743,IF($AA743='Control Panel'!$F$37,$AA743,IF($AA743='Control Panel'!$F$38,$AA743,IF($AA743='Control Panel'!$F$39,$AA743,IF($AA743='Control Panel'!$F$40,$AA743,IF($AA743='Control Panel'!$F$41,$AA743,"Error -- Availability entered in an incorrect format"))))))))</f>
        <v>N</v>
      </c>
    </row>
    <row r="744" spans="1:28" s="15" customFormat="1" x14ac:dyDescent="0.35">
      <c r="A744" s="7">
        <v>732</v>
      </c>
      <c r="B744" s="6"/>
      <c r="C744" s="12"/>
      <c r="D744" s="8"/>
      <c r="E744" s="12"/>
      <c r="F744" s="216" t="str">
        <f t="shared" si="22"/>
        <v>N/A</v>
      </c>
      <c r="G744" s="6"/>
      <c r="AA744" s="15" t="str">
        <f t="shared" si="23"/>
        <v/>
      </c>
      <c r="AB744" s="15" t="str">
        <f>IF(LEN($AA744)=0,"N",IF(LEN($AA744)&gt;1,"Error -- Availability entered in an incorrect format",IF($AA744='Control Panel'!$F$36,$AA744,IF($AA744='Control Panel'!$F$37,$AA744,IF($AA744='Control Panel'!$F$38,$AA744,IF($AA744='Control Panel'!$F$39,$AA744,IF($AA744='Control Panel'!$F$40,$AA744,IF($AA744='Control Panel'!$F$41,$AA744,"Error -- Availability entered in an incorrect format"))))))))</f>
        <v>N</v>
      </c>
    </row>
    <row r="745" spans="1:28" s="15" customFormat="1" x14ac:dyDescent="0.35">
      <c r="A745" s="7">
        <v>733</v>
      </c>
      <c r="B745" s="6"/>
      <c r="C745" s="12"/>
      <c r="D745" s="8"/>
      <c r="E745" s="12"/>
      <c r="F745" s="216" t="str">
        <f t="shared" si="22"/>
        <v>N/A</v>
      </c>
      <c r="G745" s="6"/>
      <c r="AA745" s="15" t="str">
        <f t="shared" si="23"/>
        <v/>
      </c>
      <c r="AB745" s="15" t="str">
        <f>IF(LEN($AA745)=0,"N",IF(LEN($AA745)&gt;1,"Error -- Availability entered in an incorrect format",IF($AA745='Control Panel'!$F$36,$AA745,IF($AA745='Control Panel'!$F$37,$AA745,IF($AA745='Control Panel'!$F$38,$AA745,IF($AA745='Control Panel'!$F$39,$AA745,IF($AA745='Control Panel'!$F$40,$AA745,IF($AA745='Control Panel'!$F$41,$AA745,"Error -- Availability entered in an incorrect format"))))))))</f>
        <v>N</v>
      </c>
    </row>
    <row r="746" spans="1:28" s="15" customFormat="1" x14ac:dyDescent="0.35">
      <c r="A746" s="7">
        <v>734</v>
      </c>
      <c r="B746" s="6"/>
      <c r="C746" s="12"/>
      <c r="D746" s="8"/>
      <c r="E746" s="12"/>
      <c r="F746" s="216" t="str">
        <f t="shared" si="22"/>
        <v>N/A</v>
      </c>
      <c r="G746" s="6"/>
      <c r="AA746" s="15" t="str">
        <f t="shared" si="23"/>
        <v/>
      </c>
      <c r="AB746" s="15" t="str">
        <f>IF(LEN($AA746)=0,"N",IF(LEN($AA746)&gt;1,"Error -- Availability entered in an incorrect format",IF($AA746='Control Panel'!$F$36,$AA746,IF($AA746='Control Panel'!$F$37,$AA746,IF($AA746='Control Panel'!$F$38,$AA746,IF($AA746='Control Panel'!$F$39,$AA746,IF($AA746='Control Panel'!$F$40,$AA746,IF($AA746='Control Panel'!$F$41,$AA746,"Error -- Availability entered in an incorrect format"))))))))</f>
        <v>N</v>
      </c>
    </row>
    <row r="747" spans="1:28" s="15" customFormat="1" x14ac:dyDescent="0.35">
      <c r="A747" s="7">
        <v>735</v>
      </c>
      <c r="B747" s="6"/>
      <c r="C747" s="12"/>
      <c r="D747" s="8"/>
      <c r="E747" s="12"/>
      <c r="F747" s="216" t="str">
        <f t="shared" si="22"/>
        <v>N/A</v>
      </c>
      <c r="G747" s="6"/>
      <c r="AA747" s="15" t="str">
        <f t="shared" si="23"/>
        <v/>
      </c>
      <c r="AB747" s="15" t="str">
        <f>IF(LEN($AA747)=0,"N",IF(LEN($AA747)&gt;1,"Error -- Availability entered in an incorrect format",IF($AA747='Control Panel'!$F$36,$AA747,IF($AA747='Control Panel'!$F$37,$AA747,IF($AA747='Control Panel'!$F$38,$AA747,IF($AA747='Control Panel'!$F$39,$AA747,IF($AA747='Control Panel'!$F$40,$AA747,IF($AA747='Control Panel'!$F$41,$AA747,"Error -- Availability entered in an incorrect format"))))))))</f>
        <v>N</v>
      </c>
    </row>
    <row r="748" spans="1:28" s="15" customFormat="1" x14ac:dyDescent="0.35">
      <c r="A748" s="7">
        <v>736</v>
      </c>
      <c r="B748" s="6"/>
      <c r="C748" s="12"/>
      <c r="D748" s="8"/>
      <c r="E748" s="12"/>
      <c r="F748" s="216" t="str">
        <f t="shared" si="22"/>
        <v>N/A</v>
      </c>
      <c r="G748" s="6"/>
      <c r="AA748" s="15" t="str">
        <f t="shared" si="23"/>
        <v/>
      </c>
      <c r="AB748" s="15" t="str">
        <f>IF(LEN($AA748)=0,"N",IF(LEN($AA748)&gt;1,"Error -- Availability entered in an incorrect format",IF($AA748='Control Panel'!$F$36,$AA748,IF($AA748='Control Panel'!$F$37,$AA748,IF($AA748='Control Panel'!$F$38,$AA748,IF($AA748='Control Panel'!$F$39,$AA748,IF($AA748='Control Panel'!$F$40,$AA748,IF($AA748='Control Panel'!$F$41,$AA748,"Error -- Availability entered in an incorrect format"))))))))</f>
        <v>N</v>
      </c>
    </row>
    <row r="749" spans="1:28" s="15" customFormat="1" x14ac:dyDescent="0.35">
      <c r="A749" s="7">
        <v>737</v>
      </c>
      <c r="B749" s="6"/>
      <c r="C749" s="12"/>
      <c r="D749" s="8"/>
      <c r="E749" s="12"/>
      <c r="F749" s="216" t="str">
        <f t="shared" si="22"/>
        <v>N/A</v>
      </c>
      <c r="G749" s="6"/>
      <c r="AA749" s="15" t="str">
        <f t="shared" si="23"/>
        <v/>
      </c>
      <c r="AB749" s="15" t="str">
        <f>IF(LEN($AA749)=0,"N",IF(LEN($AA749)&gt;1,"Error -- Availability entered in an incorrect format",IF($AA749='Control Panel'!$F$36,$AA749,IF($AA749='Control Panel'!$F$37,$AA749,IF($AA749='Control Panel'!$F$38,$AA749,IF($AA749='Control Panel'!$F$39,$AA749,IF($AA749='Control Panel'!$F$40,$AA749,IF($AA749='Control Panel'!$F$41,$AA749,"Error -- Availability entered in an incorrect format"))))))))</f>
        <v>N</v>
      </c>
    </row>
    <row r="750" spans="1:28" s="15" customFormat="1" x14ac:dyDescent="0.35">
      <c r="A750" s="7">
        <v>738</v>
      </c>
      <c r="B750" s="6"/>
      <c r="C750" s="12"/>
      <c r="D750" s="8"/>
      <c r="E750" s="12"/>
      <c r="F750" s="216" t="str">
        <f t="shared" si="22"/>
        <v>N/A</v>
      </c>
      <c r="G750" s="6"/>
      <c r="AA750" s="15" t="str">
        <f t="shared" si="23"/>
        <v/>
      </c>
      <c r="AB750" s="15" t="str">
        <f>IF(LEN($AA750)=0,"N",IF(LEN($AA750)&gt;1,"Error -- Availability entered in an incorrect format",IF($AA750='Control Panel'!$F$36,$AA750,IF($AA750='Control Panel'!$F$37,$AA750,IF($AA750='Control Panel'!$F$38,$AA750,IF($AA750='Control Panel'!$F$39,$AA750,IF($AA750='Control Panel'!$F$40,$AA750,IF($AA750='Control Panel'!$F$41,$AA750,"Error -- Availability entered in an incorrect format"))))))))</f>
        <v>N</v>
      </c>
    </row>
    <row r="751" spans="1:28" s="15" customFormat="1" x14ac:dyDescent="0.35">
      <c r="A751" s="7">
        <v>739</v>
      </c>
      <c r="B751" s="6"/>
      <c r="C751" s="12"/>
      <c r="D751" s="8"/>
      <c r="E751" s="12"/>
      <c r="F751" s="216" t="str">
        <f t="shared" si="22"/>
        <v>N/A</v>
      </c>
      <c r="G751" s="6"/>
      <c r="AA751" s="15" t="str">
        <f t="shared" si="23"/>
        <v/>
      </c>
      <c r="AB751" s="15" t="str">
        <f>IF(LEN($AA751)=0,"N",IF(LEN($AA751)&gt;1,"Error -- Availability entered in an incorrect format",IF($AA751='Control Panel'!$F$36,$AA751,IF($AA751='Control Panel'!$F$37,$AA751,IF($AA751='Control Panel'!$F$38,$AA751,IF($AA751='Control Panel'!$F$39,$AA751,IF($AA751='Control Panel'!$F$40,$AA751,IF($AA751='Control Panel'!$F$41,$AA751,"Error -- Availability entered in an incorrect format"))))))))</f>
        <v>N</v>
      </c>
    </row>
    <row r="752" spans="1:28" s="15" customFormat="1" x14ac:dyDescent="0.35">
      <c r="A752" s="7">
        <v>740</v>
      </c>
      <c r="B752" s="6"/>
      <c r="C752" s="12"/>
      <c r="D752" s="8"/>
      <c r="E752" s="12"/>
      <c r="F752" s="216" t="str">
        <f t="shared" si="22"/>
        <v>N/A</v>
      </c>
      <c r="G752" s="6"/>
      <c r="AA752" s="15" t="str">
        <f t="shared" si="23"/>
        <v/>
      </c>
      <c r="AB752" s="15" t="str">
        <f>IF(LEN($AA752)=0,"N",IF(LEN($AA752)&gt;1,"Error -- Availability entered in an incorrect format",IF($AA752='Control Panel'!$F$36,$AA752,IF($AA752='Control Panel'!$F$37,$AA752,IF($AA752='Control Panel'!$F$38,$AA752,IF($AA752='Control Panel'!$F$39,$AA752,IF($AA752='Control Panel'!$F$40,$AA752,IF($AA752='Control Panel'!$F$41,$AA752,"Error -- Availability entered in an incorrect format"))))))))</f>
        <v>N</v>
      </c>
    </row>
    <row r="753" spans="1:28" s="15" customFormat="1" x14ac:dyDescent="0.35">
      <c r="A753" s="7">
        <v>741</v>
      </c>
      <c r="B753" s="6"/>
      <c r="C753" s="12"/>
      <c r="D753" s="8"/>
      <c r="E753" s="12"/>
      <c r="F753" s="216" t="str">
        <f t="shared" si="22"/>
        <v>N/A</v>
      </c>
      <c r="G753" s="6"/>
      <c r="AA753" s="15" t="str">
        <f t="shared" si="23"/>
        <v/>
      </c>
      <c r="AB753" s="15" t="str">
        <f>IF(LEN($AA753)=0,"N",IF(LEN($AA753)&gt;1,"Error -- Availability entered in an incorrect format",IF($AA753='Control Panel'!$F$36,$AA753,IF($AA753='Control Panel'!$F$37,$AA753,IF($AA753='Control Panel'!$F$38,$AA753,IF($AA753='Control Panel'!$F$39,$AA753,IF($AA753='Control Panel'!$F$40,$AA753,IF($AA753='Control Panel'!$F$41,$AA753,"Error -- Availability entered in an incorrect format"))))))))</f>
        <v>N</v>
      </c>
    </row>
    <row r="754" spans="1:28" s="15" customFormat="1" x14ac:dyDescent="0.35">
      <c r="A754" s="7">
        <v>742</v>
      </c>
      <c r="B754" s="6"/>
      <c r="C754" s="12"/>
      <c r="D754" s="8"/>
      <c r="E754" s="12"/>
      <c r="F754" s="216" t="str">
        <f t="shared" si="22"/>
        <v>N/A</v>
      </c>
      <c r="G754" s="6"/>
      <c r="AA754" s="15" t="str">
        <f t="shared" si="23"/>
        <v/>
      </c>
      <c r="AB754" s="15" t="str">
        <f>IF(LEN($AA754)=0,"N",IF(LEN($AA754)&gt;1,"Error -- Availability entered in an incorrect format",IF($AA754='Control Panel'!$F$36,$AA754,IF($AA754='Control Panel'!$F$37,$AA754,IF($AA754='Control Panel'!$F$38,$AA754,IF($AA754='Control Panel'!$F$39,$AA754,IF($AA754='Control Panel'!$F$40,$AA754,IF($AA754='Control Panel'!$F$41,$AA754,"Error -- Availability entered in an incorrect format"))))))))</f>
        <v>N</v>
      </c>
    </row>
    <row r="755" spans="1:28" s="15" customFormat="1" x14ac:dyDescent="0.35">
      <c r="A755" s="7">
        <v>743</v>
      </c>
      <c r="B755" s="6"/>
      <c r="C755" s="12"/>
      <c r="D755" s="8"/>
      <c r="E755" s="12"/>
      <c r="F755" s="216" t="str">
        <f t="shared" si="22"/>
        <v>N/A</v>
      </c>
      <c r="G755" s="6"/>
      <c r="AA755" s="15" t="str">
        <f t="shared" si="23"/>
        <v/>
      </c>
      <c r="AB755" s="15" t="str">
        <f>IF(LEN($AA755)=0,"N",IF(LEN($AA755)&gt;1,"Error -- Availability entered in an incorrect format",IF($AA755='Control Panel'!$F$36,$AA755,IF($AA755='Control Panel'!$F$37,$AA755,IF($AA755='Control Panel'!$F$38,$AA755,IF($AA755='Control Panel'!$F$39,$AA755,IF($AA755='Control Panel'!$F$40,$AA755,IF($AA755='Control Panel'!$F$41,$AA755,"Error -- Availability entered in an incorrect format"))))))))</f>
        <v>N</v>
      </c>
    </row>
    <row r="756" spans="1:28" s="15" customFormat="1" x14ac:dyDescent="0.35">
      <c r="A756" s="7">
        <v>744</v>
      </c>
      <c r="B756" s="6"/>
      <c r="C756" s="12"/>
      <c r="D756" s="8"/>
      <c r="E756" s="12"/>
      <c r="F756" s="216" t="str">
        <f t="shared" si="22"/>
        <v>N/A</v>
      </c>
      <c r="G756" s="6"/>
      <c r="AA756" s="15" t="str">
        <f t="shared" si="23"/>
        <v/>
      </c>
      <c r="AB756" s="15" t="str">
        <f>IF(LEN($AA756)=0,"N",IF(LEN($AA756)&gt;1,"Error -- Availability entered in an incorrect format",IF($AA756='Control Panel'!$F$36,$AA756,IF($AA756='Control Panel'!$F$37,$AA756,IF($AA756='Control Panel'!$F$38,$AA756,IF($AA756='Control Panel'!$F$39,$AA756,IF($AA756='Control Panel'!$F$40,$AA756,IF($AA756='Control Panel'!$F$41,$AA756,"Error -- Availability entered in an incorrect format"))))))))</f>
        <v>N</v>
      </c>
    </row>
    <row r="757" spans="1:28" s="15" customFormat="1" x14ac:dyDescent="0.35">
      <c r="A757" s="7">
        <v>745</v>
      </c>
      <c r="B757" s="6"/>
      <c r="C757" s="12"/>
      <c r="D757" s="8"/>
      <c r="E757" s="12"/>
      <c r="F757" s="216" t="str">
        <f t="shared" si="22"/>
        <v>N/A</v>
      </c>
      <c r="G757" s="6"/>
      <c r="AA757" s="15" t="str">
        <f t="shared" si="23"/>
        <v/>
      </c>
      <c r="AB757" s="15" t="str">
        <f>IF(LEN($AA757)=0,"N",IF(LEN($AA757)&gt;1,"Error -- Availability entered in an incorrect format",IF($AA757='Control Panel'!$F$36,$AA757,IF($AA757='Control Panel'!$F$37,$AA757,IF($AA757='Control Panel'!$F$38,$AA757,IF($AA757='Control Panel'!$F$39,$AA757,IF($AA757='Control Panel'!$F$40,$AA757,IF($AA757='Control Panel'!$F$41,$AA757,"Error -- Availability entered in an incorrect format"))))))))</f>
        <v>N</v>
      </c>
    </row>
    <row r="758" spans="1:28" s="15" customFormat="1" x14ac:dyDescent="0.35">
      <c r="A758" s="7">
        <v>746</v>
      </c>
      <c r="B758" s="6"/>
      <c r="C758" s="12"/>
      <c r="D758" s="8"/>
      <c r="E758" s="12"/>
      <c r="F758" s="216" t="str">
        <f t="shared" si="22"/>
        <v>N/A</v>
      </c>
      <c r="G758" s="6"/>
      <c r="AA758" s="15" t="str">
        <f t="shared" si="23"/>
        <v/>
      </c>
      <c r="AB758" s="15" t="str">
        <f>IF(LEN($AA758)=0,"N",IF(LEN($AA758)&gt;1,"Error -- Availability entered in an incorrect format",IF($AA758='Control Panel'!$F$36,$AA758,IF($AA758='Control Panel'!$F$37,$AA758,IF($AA758='Control Panel'!$F$38,$AA758,IF($AA758='Control Panel'!$F$39,$AA758,IF($AA758='Control Panel'!$F$40,$AA758,IF($AA758='Control Panel'!$F$41,$AA758,"Error -- Availability entered in an incorrect format"))))))))</f>
        <v>N</v>
      </c>
    </row>
    <row r="759" spans="1:28" s="15" customFormat="1" x14ac:dyDescent="0.35">
      <c r="A759" s="7">
        <v>747</v>
      </c>
      <c r="B759" s="6"/>
      <c r="C759" s="12"/>
      <c r="D759" s="8"/>
      <c r="E759" s="12"/>
      <c r="F759" s="216" t="str">
        <f t="shared" si="22"/>
        <v>N/A</v>
      </c>
      <c r="G759" s="6"/>
      <c r="AA759" s="15" t="str">
        <f t="shared" si="23"/>
        <v/>
      </c>
      <c r="AB759" s="15" t="str">
        <f>IF(LEN($AA759)=0,"N",IF(LEN($AA759)&gt;1,"Error -- Availability entered in an incorrect format",IF($AA759='Control Panel'!$F$36,$AA759,IF($AA759='Control Panel'!$F$37,$AA759,IF($AA759='Control Panel'!$F$38,$AA759,IF($AA759='Control Panel'!$F$39,$AA759,IF($AA759='Control Panel'!$F$40,$AA759,IF($AA759='Control Panel'!$F$41,$AA759,"Error -- Availability entered in an incorrect format"))))))))</f>
        <v>N</v>
      </c>
    </row>
    <row r="760" spans="1:28" s="15" customFormat="1" x14ac:dyDescent="0.35">
      <c r="A760" s="7">
        <v>748</v>
      </c>
      <c r="B760" s="6"/>
      <c r="C760" s="12"/>
      <c r="D760" s="8"/>
      <c r="E760" s="12"/>
      <c r="F760" s="216" t="str">
        <f t="shared" si="22"/>
        <v>N/A</v>
      </c>
      <c r="G760" s="6"/>
      <c r="AA760" s="15" t="str">
        <f t="shared" si="23"/>
        <v/>
      </c>
      <c r="AB760" s="15" t="str">
        <f>IF(LEN($AA760)=0,"N",IF(LEN($AA760)&gt;1,"Error -- Availability entered in an incorrect format",IF($AA760='Control Panel'!$F$36,$AA760,IF($AA760='Control Panel'!$F$37,$AA760,IF($AA760='Control Panel'!$F$38,$AA760,IF($AA760='Control Panel'!$F$39,$AA760,IF($AA760='Control Panel'!$F$40,$AA760,IF($AA760='Control Panel'!$F$41,$AA760,"Error -- Availability entered in an incorrect format"))))))))</f>
        <v>N</v>
      </c>
    </row>
    <row r="761" spans="1:28" s="15" customFormat="1" x14ac:dyDescent="0.35">
      <c r="A761" s="7">
        <v>749</v>
      </c>
      <c r="B761" s="6"/>
      <c r="C761" s="12"/>
      <c r="D761" s="8"/>
      <c r="E761" s="12"/>
      <c r="F761" s="216" t="str">
        <f t="shared" si="22"/>
        <v>N/A</v>
      </c>
      <c r="G761" s="6"/>
      <c r="AA761" s="15" t="str">
        <f t="shared" si="23"/>
        <v/>
      </c>
      <c r="AB761" s="15" t="str">
        <f>IF(LEN($AA761)=0,"N",IF(LEN($AA761)&gt;1,"Error -- Availability entered in an incorrect format",IF($AA761='Control Panel'!$F$36,$AA761,IF($AA761='Control Panel'!$F$37,$AA761,IF($AA761='Control Panel'!$F$38,$AA761,IF($AA761='Control Panel'!$F$39,$AA761,IF($AA761='Control Panel'!$F$40,$AA761,IF($AA761='Control Panel'!$F$41,$AA761,"Error -- Availability entered in an incorrect format"))))))))</f>
        <v>N</v>
      </c>
    </row>
    <row r="762" spans="1:28" s="15" customFormat="1" x14ac:dyDescent="0.35">
      <c r="A762" s="7">
        <v>750</v>
      </c>
      <c r="B762" s="6"/>
      <c r="C762" s="12"/>
      <c r="D762" s="8"/>
      <c r="E762" s="12"/>
      <c r="F762" s="216" t="str">
        <f t="shared" si="22"/>
        <v>N/A</v>
      </c>
      <c r="G762" s="6"/>
      <c r="AA762" s="15" t="str">
        <f t="shared" si="23"/>
        <v/>
      </c>
      <c r="AB762" s="15" t="str">
        <f>IF(LEN($AA762)=0,"N",IF(LEN($AA762)&gt;1,"Error -- Availability entered in an incorrect format",IF($AA762='Control Panel'!$F$36,$AA762,IF($AA762='Control Panel'!$F$37,$AA762,IF($AA762='Control Panel'!$F$38,$AA762,IF($AA762='Control Panel'!$F$39,$AA762,IF($AA762='Control Panel'!$F$40,$AA762,IF($AA762='Control Panel'!$F$41,$AA762,"Error -- Availability entered in an incorrect format"))))))))</f>
        <v>N</v>
      </c>
    </row>
    <row r="763" spans="1:28" s="15" customFormat="1" x14ac:dyDescent="0.35">
      <c r="A763" s="7">
        <v>751</v>
      </c>
      <c r="B763" s="6"/>
      <c r="C763" s="12"/>
      <c r="D763" s="8"/>
      <c r="E763" s="12"/>
      <c r="F763" s="216" t="str">
        <f t="shared" si="22"/>
        <v>N/A</v>
      </c>
      <c r="G763" s="6"/>
      <c r="AA763" s="15" t="str">
        <f t="shared" si="23"/>
        <v/>
      </c>
      <c r="AB763" s="15" t="str">
        <f>IF(LEN($AA763)=0,"N",IF(LEN($AA763)&gt;1,"Error -- Availability entered in an incorrect format",IF($AA763='Control Panel'!$F$36,$AA763,IF($AA763='Control Panel'!$F$37,$AA763,IF($AA763='Control Panel'!$F$38,$AA763,IF($AA763='Control Panel'!$F$39,$AA763,IF($AA763='Control Panel'!$F$40,$AA763,IF($AA763='Control Panel'!$F$41,$AA763,"Error -- Availability entered in an incorrect format"))))))))</f>
        <v>N</v>
      </c>
    </row>
    <row r="764" spans="1:28" s="15" customFormat="1" x14ac:dyDescent="0.35">
      <c r="A764" s="7">
        <v>752</v>
      </c>
      <c r="B764" s="6"/>
      <c r="C764" s="12"/>
      <c r="D764" s="8"/>
      <c r="E764" s="12"/>
      <c r="F764" s="216" t="str">
        <f t="shared" si="22"/>
        <v>N/A</v>
      </c>
      <c r="G764" s="6"/>
      <c r="AA764" s="15" t="str">
        <f t="shared" si="23"/>
        <v/>
      </c>
      <c r="AB764" s="15" t="str">
        <f>IF(LEN($AA764)=0,"N",IF(LEN($AA764)&gt;1,"Error -- Availability entered in an incorrect format",IF($AA764='Control Panel'!$F$36,$AA764,IF($AA764='Control Panel'!$F$37,$AA764,IF($AA764='Control Panel'!$F$38,$AA764,IF($AA764='Control Panel'!$F$39,$AA764,IF($AA764='Control Panel'!$F$40,$AA764,IF($AA764='Control Panel'!$F$41,$AA764,"Error -- Availability entered in an incorrect format"))))))))</f>
        <v>N</v>
      </c>
    </row>
    <row r="765" spans="1:28" s="15" customFormat="1" x14ac:dyDescent="0.35">
      <c r="A765" s="7">
        <v>753</v>
      </c>
      <c r="B765" s="6"/>
      <c r="C765" s="12"/>
      <c r="D765" s="8"/>
      <c r="E765" s="12"/>
      <c r="F765" s="216" t="str">
        <f t="shared" si="22"/>
        <v>N/A</v>
      </c>
      <c r="G765" s="6"/>
      <c r="AA765" s="15" t="str">
        <f t="shared" si="23"/>
        <v/>
      </c>
      <c r="AB765" s="15" t="str">
        <f>IF(LEN($AA765)=0,"N",IF(LEN($AA765)&gt;1,"Error -- Availability entered in an incorrect format",IF($AA765='Control Panel'!$F$36,$AA765,IF($AA765='Control Panel'!$F$37,$AA765,IF($AA765='Control Panel'!$F$38,$AA765,IF($AA765='Control Panel'!$F$39,$AA765,IF($AA765='Control Panel'!$F$40,$AA765,IF($AA765='Control Panel'!$F$41,$AA765,"Error -- Availability entered in an incorrect format"))))))))</f>
        <v>N</v>
      </c>
    </row>
    <row r="766" spans="1:28" s="15" customFormat="1" x14ac:dyDescent="0.35">
      <c r="A766" s="7">
        <v>754</v>
      </c>
      <c r="B766" s="6"/>
      <c r="C766" s="12"/>
      <c r="D766" s="8"/>
      <c r="E766" s="12"/>
      <c r="F766" s="216" t="str">
        <f t="shared" si="22"/>
        <v>N/A</v>
      </c>
      <c r="G766" s="6"/>
      <c r="AA766" s="15" t="str">
        <f t="shared" si="23"/>
        <v/>
      </c>
      <c r="AB766" s="15" t="str">
        <f>IF(LEN($AA766)=0,"N",IF(LEN($AA766)&gt;1,"Error -- Availability entered in an incorrect format",IF($AA766='Control Panel'!$F$36,$AA766,IF($AA766='Control Panel'!$F$37,$AA766,IF($AA766='Control Panel'!$F$38,$AA766,IF($AA766='Control Panel'!$F$39,$AA766,IF($AA766='Control Panel'!$F$40,$AA766,IF($AA766='Control Panel'!$F$41,$AA766,"Error -- Availability entered in an incorrect format"))))))))</f>
        <v>N</v>
      </c>
    </row>
    <row r="767" spans="1:28" s="15" customFormat="1" x14ac:dyDescent="0.35">
      <c r="A767" s="7">
        <v>755</v>
      </c>
      <c r="B767" s="6"/>
      <c r="C767" s="12"/>
      <c r="D767" s="8"/>
      <c r="E767" s="12"/>
      <c r="F767" s="216" t="str">
        <f t="shared" si="22"/>
        <v>N/A</v>
      </c>
      <c r="G767" s="6"/>
      <c r="AA767" s="15" t="str">
        <f t="shared" si="23"/>
        <v/>
      </c>
      <c r="AB767" s="15" t="str">
        <f>IF(LEN($AA767)=0,"N",IF(LEN($AA767)&gt;1,"Error -- Availability entered in an incorrect format",IF($AA767='Control Panel'!$F$36,$AA767,IF($AA767='Control Panel'!$F$37,$AA767,IF($AA767='Control Panel'!$F$38,$AA767,IF($AA767='Control Panel'!$F$39,$AA767,IF($AA767='Control Panel'!$F$40,$AA767,IF($AA767='Control Panel'!$F$41,$AA767,"Error -- Availability entered in an incorrect format"))))))))</f>
        <v>N</v>
      </c>
    </row>
    <row r="768" spans="1:28" s="15" customFormat="1" x14ac:dyDescent="0.35">
      <c r="A768" s="7">
        <v>756</v>
      </c>
      <c r="B768" s="6"/>
      <c r="C768" s="12"/>
      <c r="D768" s="8"/>
      <c r="E768" s="12"/>
      <c r="F768" s="216" t="str">
        <f t="shared" si="22"/>
        <v>N/A</v>
      </c>
      <c r="G768" s="6"/>
      <c r="AA768" s="15" t="str">
        <f t="shared" si="23"/>
        <v/>
      </c>
      <c r="AB768" s="15" t="str">
        <f>IF(LEN($AA768)=0,"N",IF(LEN($AA768)&gt;1,"Error -- Availability entered in an incorrect format",IF($AA768='Control Panel'!$F$36,$AA768,IF($AA768='Control Panel'!$F$37,$AA768,IF($AA768='Control Panel'!$F$38,$AA768,IF($AA768='Control Panel'!$F$39,$AA768,IF($AA768='Control Panel'!$F$40,$AA768,IF($AA768='Control Panel'!$F$41,$AA768,"Error -- Availability entered in an incorrect format"))))))))</f>
        <v>N</v>
      </c>
    </row>
    <row r="769" spans="1:28" s="15" customFormat="1" x14ac:dyDescent="0.35">
      <c r="A769" s="7">
        <v>757</v>
      </c>
      <c r="B769" s="6"/>
      <c r="C769" s="12"/>
      <c r="D769" s="8"/>
      <c r="E769" s="12"/>
      <c r="F769" s="216" t="str">
        <f t="shared" si="22"/>
        <v>N/A</v>
      </c>
      <c r="G769" s="6"/>
      <c r="AA769" s="15" t="str">
        <f t="shared" si="23"/>
        <v/>
      </c>
      <c r="AB769" s="15" t="str">
        <f>IF(LEN($AA769)=0,"N",IF(LEN($AA769)&gt;1,"Error -- Availability entered in an incorrect format",IF($AA769='Control Panel'!$F$36,$AA769,IF($AA769='Control Panel'!$F$37,$AA769,IF($AA769='Control Panel'!$F$38,$AA769,IF($AA769='Control Panel'!$F$39,$AA769,IF($AA769='Control Panel'!$F$40,$AA769,IF($AA769='Control Panel'!$F$41,$AA769,"Error -- Availability entered in an incorrect format"))))))))</f>
        <v>N</v>
      </c>
    </row>
    <row r="770" spans="1:28" s="15" customFormat="1" x14ac:dyDescent="0.35">
      <c r="A770" s="7">
        <v>758</v>
      </c>
      <c r="B770" s="6"/>
      <c r="C770" s="12"/>
      <c r="D770" s="8"/>
      <c r="E770" s="12"/>
      <c r="F770" s="216" t="str">
        <f t="shared" si="22"/>
        <v>N/A</v>
      </c>
      <c r="G770" s="6"/>
      <c r="AA770" s="15" t="str">
        <f t="shared" si="23"/>
        <v/>
      </c>
      <c r="AB770" s="15" t="str">
        <f>IF(LEN($AA770)=0,"N",IF(LEN($AA770)&gt;1,"Error -- Availability entered in an incorrect format",IF($AA770='Control Panel'!$F$36,$AA770,IF($AA770='Control Panel'!$F$37,$AA770,IF($AA770='Control Panel'!$F$38,$AA770,IF($AA770='Control Panel'!$F$39,$AA770,IF($AA770='Control Panel'!$F$40,$AA770,IF($AA770='Control Panel'!$F$41,$AA770,"Error -- Availability entered in an incorrect format"))))))))</f>
        <v>N</v>
      </c>
    </row>
    <row r="771" spans="1:28" s="15" customFormat="1" x14ac:dyDescent="0.35">
      <c r="A771" s="7">
        <v>759</v>
      </c>
      <c r="B771" s="6"/>
      <c r="C771" s="12"/>
      <c r="D771" s="8"/>
      <c r="E771" s="12"/>
      <c r="F771" s="216" t="str">
        <f t="shared" si="22"/>
        <v>N/A</v>
      </c>
      <c r="G771" s="6"/>
      <c r="AA771" s="15" t="str">
        <f t="shared" si="23"/>
        <v/>
      </c>
      <c r="AB771" s="15" t="str">
        <f>IF(LEN($AA771)=0,"N",IF(LEN($AA771)&gt;1,"Error -- Availability entered in an incorrect format",IF($AA771='Control Panel'!$F$36,$AA771,IF($AA771='Control Panel'!$F$37,$AA771,IF($AA771='Control Panel'!$F$38,$AA771,IF($AA771='Control Panel'!$F$39,$AA771,IF($AA771='Control Panel'!$F$40,$AA771,IF($AA771='Control Panel'!$F$41,$AA771,"Error -- Availability entered in an incorrect format"))))))))</f>
        <v>N</v>
      </c>
    </row>
    <row r="772" spans="1:28" s="15" customFormat="1" x14ac:dyDescent="0.35">
      <c r="A772" s="7">
        <v>760</v>
      </c>
      <c r="B772" s="6"/>
      <c r="C772" s="12"/>
      <c r="D772" s="8"/>
      <c r="E772" s="12"/>
      <c r="F772" s="216" t="str">
        <f t="shared" si="22"/>
        <v>N/A</v>
      </c>
      <c r="G772" s="6"/>
      <c r="AA772" s="15" t="str">
        <f t="shared" si="23"/>
        <v/>
      </c>
      <c r="AB772" s="15" t="str">
        <f>IF(LEN($AA772)=0,"N",IF(LEN($AA772)&gt;1,"Error -- Availability entered in an incorrect format",IF($AA772='Control Panel'!$F$36,$AA772,IF($AA772='Control Panel'!$F$37,$AA772,IF($AA772='Control Panel'!$F$38,$AA772,IF($AA772='Control Panel'!$F$39,$AA772,IF($AA772='Control Panel'!$F$40,$AA772,IF($AA772='Control Panel'!$F$41,$AA772,"Error -- Availability entered in an incorrect format"))))))))</f>
        <v>N</v>
      </c>
    </row>
    <row r="773" spans="1:28" s="15" customFormat="1" x14ac:dyDescent="0.35">
      <c r="A773" s="7">
        <v>761</v>
      </c>
      <c r="B773" s="6"/>
      <c r="C773" s="12"/>
      <c r="D773" s="8"/>
      <c r="E773" s="12"/>
      <c r="F773" s="216" t="str">
        <f t="shared" si="22"/>
        <v>N/A</v>
      </c>
      <c r="G773" s="6"/>
      <c r="AA773" s="15" t="str">
        <f t="shared" si="23"/>
        <v/>
      </c>
      <c r="AB773" s="15" t="str">
        <f>IF(LEN($AA773)=0,"N",IF(LEN($AA773)&gt;1,"Error -- Availability entered in an incorrect format",IF($AA773='Control Panel'!$F$36,$AA773,IF($AA773='Control Panel'!$F$37,$AA773,IF($AA773='Control Panel'!$F$38,$AA773,IF($AA773='Control Panel'!$F$39,$AA773,IF($AA773='Control Panel'!$F$40,$AA773,IF($AA773='Control Panel'!$F$41,$AA773,"Error -- Availability entered in an incorrect format"))))))))</f>
        <v>N</v>
      </c>
    </row>
    <row r="774" spans="1:28" s="15" customFormat="1" x14ac:dyDescent="0.35">
      <c r="A774" s="7">
        <v>762</v>
      </c>
      <c r="B774" s="6"/>
      <c r="C774" s="12"/>
      <c r="D774" s="8"/>
      <c r="E774" s="12"/>
      <c r="F774" s="216" t="str">
        <f t="shared" si="22"/>
        <v>N/A</v>
      </c>
      <c r="G774" s="6"/>
      <c r="AA774" s="15" t="str">
        <f t="shared" si="23"/>
        <v/>
      </c>
      <c r="AB774" s="15" t="str">
        <f>IF(LEN($AA774)=0,"N",IF(LEN($AA774)&gt;1,"Error -- Availability entered in an incorrect format",IF($AA774='Control Panel'!$F$36,$AA774,IF($AA774='Control Panel'!$F$37,$AA774,IF($AA774='Control Panel'!$F$38,$AA774,IF($AA774='Control Panel'!$F$39,$AA774,IF($AA774='Control Panel'!$F$40,$AA774,IF($AA774='Control Panel'!$F$41,$AA774,"Error -- Availability entered in an incorrect format"))))))))</f>
        <v>N</v>
      </c>
    </row>
    <row r="775" spans="1:28" s="15" customFormat="1" x14ac:dyDescent="0.35">
      <c r="A775" s="7">
        <v>763</v>
      </c>
      <c r="B775" s="6"/>
      <c r="C775" s="12"/>
      <c r="D775" s="8"/>
      <c r="E775" s="12"/>
      <c r="F775" s="216" t="str">
        <f t="shared" si="22"/>
        <v>N/A</v>
      </c>
      <c r="G775" s="6"/>
      <c r="AA775" s="15" t="str">
        <f t="shared" si="23"/>
        <v/>
      </c>
      <c r="AB775" s="15" t="str">
        <f>IF(LEN($AA775)=0,"N",IF(LEN($AA775)&gt;1,"Error -- Availability entered in an incorrect format",IF($AA775='Control Panel'!$F$36,$AA775,IF($AA775='Control Panel'!$F$37,$AA775,IF($AA775='Control Panel'!$F$38,$AA775,IF($AA775='Control Panel'!$F$39,$AA775,IF($AA775='Control Panel'!$F$40,$AA775,IF($AA775='Control Panel'!$F$41,$AA775,"Error -- Availability entered in an incorrect format"))))))))</f>
        <v>N</v>
      </c>
    </row>
    <row r="776" spans="1:28" s="15" customFormat="1" x14ac:dyDescent="0.35">
      <c r="A776" s="7">
        <v>764</v>
      </c>
      <c r="B776" s="6"/>
      <c r="C776" s="12"/>
      <c r="D776" s="8"/>
      <c r="E776" s="12"/>
      <c r="F776" s="216" t="str">
        <f t="shared" si="22"/>
        <v>N/A</v>
      </c>
      <c r="G776" s="6"/>
      <c r="AA776" s="15" t="str">
        <f t="shared" si="23"/>
        <v/>
      </c>
      <c r="AB776" s="15" t="str">
        <f>IF(LEN($AA776)=0,"N",IF(LEN($AA776)&gt;1,"Error -- Availability entered in an incorrect format",IF($AA776='Control Panel'!$F$36,$AA776,IF($AA776='Control Panel'!$F$37,$AA776,IF($AA776='Control Panel'!$F$38,$AA776,IF($AA776='Control Panel'!$F$39,$AA776,IF($AA776='Control Panel'!$F$40,$AA776,IF($AA776='Control Panel'!$F$41,$AA776,"Error -- Availability entered in an incorrect format"))))))))</f>
        <v>N</v>
      </c>
    </row>
    <row r="777" spans="1:28" s="15" customFormat="1" x14ac:dyDescent="0.35">
      <c r="A777" s="7">
        <v>765</v>
      </c>
      <c r="B777" s="6"/>
      <c r="C777" s="12"/>
      <c r="D777" s="8"/>
      <c r="E777" s="12"/>
      <c r="F777" s="216" t="str">
        <f t="shared" si="22"/>
        <v>N/A</v>
      </c>
      <c r="G777" s="6"/>
      <c r="AA777" s="15" t="str">
        <f t="shared" si="23"/>
        <v/>
      </c>
      <c r="AB777" s="15" t="str">
        <f>IF(LEN($AA777)=0,"N",IF(LEN($AA777)&gt;1,"Error -- Availability entered in an incorrect format",IF($AA777='Control Panel'!$F$36,$AA777,IF($AA777='Control Panel'!$F$37,$AA777,IF($AA777='Control Panel'!$F$38,$AA777,IF($AA777='Control Panel'!$F$39,$AA777,IF($AA777='Control Panel'!$F$40,$AA777,IF($AA777='Control Panel'!$F$41,$AA777,"Error -- Availability entered in an incorrect format"))))))))</f>
        <v>N</v>
      </c>
    </row>
    <row r="778" spans="1:28" s="15" customFormat="1" x14ac:dyDescent="0.35">
      <c r="A778" s="7">
        <v>766</v>
      </c>
      <c r="B778" s="6"/>
      <c r="C778" s="12"/>
      <c r="D778" s="8"/>
      <c r="E778" s="12"/>
      <c r="F778" s="216" t="str">
        <f t="shared" si="22"/>
        <v>N/A</v>
      </c>
      <c r="G778" s="6"/>
      <c r="AA778" s="15" t="str">
        <f t="shared" si="23"/>
        <v/>
      </c>
      <c r="AB778" s="15" t="str">
        <f>IF(LEN($AA778)=0,"N",IF(LEN($AA778)&gt;1,"Error -- Availability entered in an incorrect format",IF($AA778='Control Panel'!$F$36,$AA778,IF($AA778='Control Panel'!$F$37,$AA778,IF($AA778='Control Panel'!$F$38,$AA778,IF($AA778='Control Panel'!$F$39,$AA778,IF($AA778='Control Panel'!$F$40,$AA778,IF($AA778='Control Panel'!$F$41,$AA778,"Error -- Availability entered in an incorrect format"))))))))</f>
        <v>N</v>
      </c>
    </row>
    <row r="779" spans="1:28" s="15" customFormat="1" x14ac:dyDescent="0.35">
      <c r="A779" s="7">
        <v>767</v>
      </c>
      <c r="B779" s="6"/>
      <c r="C779" s="12"/>
      <c r="D779" s="8"/>
      <c r="E779" s="12"/>
      <c r="F779" s="216" t="str">
        <f t="shared" si="22"/>
        <v>N/A</v>
      </c>
      <c r="G779" s="6"/>
      <c r="AA779" s="15" t="str">
        <f t="shared" si="23"/>
        <v/>
      </c>
      <c r="AB779" s="15" t="str">
        <f>IF(LEN($AA779)=0,"N",IF(LEN($AA779)&gt;1,"Error -- Availability entered in an incorrect format",IF($AA779='Control Panel'!$F$36,$AA779,IF($AA779='Control Panel'!$F$37,$AA779,IF($AA779='Control Panel'!$F$38,$AA779,IF($AA779='Control Panel'!$F$39,$AA779,IF($AA779='Control Panel'!$F$40,$AA779,IF($AA779='Control Panel'!$F$41,$AA779,"Error -- Availability entered in an incorrect format"))))))))</f>
        <v>N</v>
      </c>
    </row>
    <row r="780" spans="1:28" s="15" customFormat="1" x14ac:dyDescent="0.35">
      <c r="A780" s="7">
        <v>768</v>
      </c>
      <c r="B780" s="6"/>
      <c r="C780" s="12"/>
      <c r="D780" s="8"/>
      <c r="E780" s="12"/>
      <c r="F780" s="216" t="str">
        <f t="shared" si="22"/>
        <v>N/A</v>
      </c>
      <c r="G780" s="6"/>
      <c r="AA780" s="15" t="str">
        <f t="shared" si="23"/>
        <v/>
      </c>
      <c r="AB780" s="15" t="str">
        <f>IF(LEN($AA780)=0,"N",IF(LEN($AA780)&gt;1,"Error -- Availability entered in an incorrect format",IF($AA780='Control Panel'!$F$36,$AA780,IF($AA780='Control Panel'!$F$37,$AA780,IF($AA780='Control Panel'!$F$38,$AA780,IF($AA780='Control Panel'!$F$39,$AA780,IF($AA780='Control Panel'!$F$40,$AA780,IF($AA780='Control Panel'!$F$41,$AA780,"Error -- Availability entered in an incorrect format"))))))))</f>
        <v>N</v>
      </c>
    </row>
    <row r="781" spans="1:28" s="15" customFormat="1" x14ac:dyDescent="0.35">
      <c r="A781" s="7">
        <v>769</v>
      </c>
      <c r="B781" s="6"/>
      <c r="C781" s="12"/>
      <c r="D781" s="8"/>
      <c r="E781" s="12"/>
      <c r="F781" s="216" t="str">
        <f t="shared" si="22"/>
        <v>N/A</v>
      </c>
      <c r="G781" s="6"/>
      <c r="AA781" s="15" t="str">
        <f t="shared" si="23"/>
        <v/>
      </c>
      <c r="AB781" s="15" t="str">
        <f>IF(LEN($AA781)=0,"N",IF(LEN($AA781)&gt;1,"Error -- Availability entered in an incorrect format",IF($AA781='Control Panel'!$F$36,$AA781,IF($AA781='Control Panel'!$F$37,$AA781,IF($AA781='Control Panel'!$F$38,$AA781,IF($AA781='Control Panel'!$F$39,$AA781,IF($AA781='Control Panel'!$F$40,$AA781,IF($AA781='Control Panel'!$F$41,$AA781,"Error -- Availability entered in an incorrect format"))))))))</f>
        <v>N</v>
      </c>
    </row>
    <row r="782" spans="1:28" s="15" customFormat="1" x14ac:dyDescent="0.35">
      <c r="A782" s="7">
        <v>770</v>
      </c>
      <c r="B782" s="6"/>
      <c r="C782" s="12"/>
      <c r="D782" s="8"/>
      <c r="E782" s="12"/>
      <c r="F782" s="216" t="str">
        <f t="shared" ref="F782:F845" si="24">IF($D$10=$A$9,"N/A",$D$10)</f>
        <v>N/A</v>
      </c>
      <c r="G782" s="6"/>
      <c r="AA782" s="15" t="str">
        <f t="shared" ref="AA782:AA845" si="25">TRIM($D782)</f>
        <v/>
      </c>
      <c r="AB782" s="15" t="str">
        <f>IF(LEN($AA782)=0,"N",IF(LEN($AA782)&gt;1,"Error -- Availability entered in an incorrect format",IF($AA782='Control Panel'!$F$36,$AA782,IF($AA782='Control Panel'!$F$37,$AA782,IF($AA782='Control Panel'!$F$38,$AA782,IF($AA782='Control Panel'!$F$39,$AA782,IF($AA782='Control Panel'!$F$40,$AA782,IF($AA782='Control Panel'!$F$41,$AA782,"Error -- Availability entered in an incorrect format"))))))))</f>
        <v>N</v>
      </c>
    </row>
    <row r="783" spans="1:28" s="15" customFormat="1" x14ac:dyDescent="0.35">
      <c r="A783" s="7">
        <v>771</v>
      </c>
      <c r="B783" s="6"/>
      <c r="C783" s="12"/>
      <c r="D783" s="8"/>
      <c r="E783" s="12"/>
      <c r="F783" s="216" t="str">
        <f t="shared" si="24"/>
        <v>N/A</v>
      </c>
      <c r="G783" s="6"/>
      <c r="AA783" s="15" t="str">
        <f t="shared" si="25"/>
        <v/>
      </c>
      <c r="AB783" s="15" t="str">
        <f>IF(LEN($AA783)=0,"N",IF(LEN($AA783)&gt;1,"Error -- Availability entered in an incorrect format",IF($AA783='Control Panel'!$F$36,$AA783,IF($AA783='Control Panel'!$F$37,$AA783,IF($AA783='Control Panel'!$F$38,$AA783,IF($AA783='Control Panel'!$F$39,$AA783,IF($AA783='Control Panel'!$F$40,$AA783,IF($AA783='Control Panel'!$F$41,$AA783,"Error -- Availability entered in an incorrect format"))))))))</f>
        <v>N</v>
      </c>
    </row>
    <row r="784" spans="1:28" s="15" customFormat="1" x14ac:dyDescent="0.35">
      <c r="A784" s="7">
        <v>772</v>
      </c>
      <c r="B784" s="6"/>
      <c r="C784" s="12"/>
      <c r="D784" s="8"/>
      <c r="E784" s="12"/>
      <c r="F784" s="216" t="str">
        <f t="shared" si="24"/>
        <v>N/A</v>
      </c>
      <c r="G784" s="6"/>
      <c r="AA784" s="15" t="str">
        <f t="shared" si="25"/>
        <v/>
      </c>
      <c r="AB784" s="15" t="str">
        <f>IF(LEN($AA784)=0,"N",IF(LEN($AA784)&gt;1,"Error -- Availability entered in an incorrect format",IF($AA784='Control Panel'!$F$36,$AA784,IF($AA784='Control Panel'!$F$37,$AA784,IF($AA784='Control Panel'!$F$38,$AA784,IF($AA784='Control Panel'!$F$39,$AA784,IF($AA784='Control Panel'!$F$40,$AA784,IF($AA784='Control Panel'!$F$41,$AA784,"Error -- Availability entered in an incorrect format"))))))))</f>
        <v>N</v>
      </c>
    </row>
    <row r="785" spans="1:28" s="15" customFormat="1" x14ac:dyDescent="0.35">
      <c r="A785" s="7">
        <v>773</v>
      </c>
      <c r="B785" s="6"/>
      <c r="C785" s="12"/>
      <c r="D785" s="8"/>
      <c r="E785" s="12"/>
      <c r="F785" s="216" t="str">
        <f t="shared" si="24"/>
        <v>N/A</v>
      </c>
      <c r="G785" s="6"/>
      <c r="AA785" s="15" t="str">
        <f t="shared" si="25"/>
        <v/>
      </c>
      <c r="AB785" s="15" t="str">
        <f>IF(LEN($AA785)=0,"N",IF(LEN($AA785)&gt;1,"Error -- Availability entered in an incorrect format",IF($AA785='Control Panel'!$F$36,$AA785,IF($AA785='Control Panel'!$F$37,$AA785,IF($AA785='Control Panel'!$F$38,$AA785,IF($AA785='Control Panel'!$F$39,$AA785,IF($AA785='Control Panel'!$F$40,$AA785,IF($AA785='Control Panel'!$F$41,$AA785,"Error -- Availability entered in an incorrect format"))))))))</f>
        <v>N</v>
      </c>
    </row>
    <row r="786" spans="1:28" s="15" customFormat="1" x14ac:dyDescent="0.35">
      <c r="A786" s="7">
        <v>774</v>
      </c>
      <c r="B786" s="6"/>
      <c r="C786" s="12"/>
      <c r="D786" s="8"/>
      <c r="E786" s="12"/>
      <c r="F786" s="216" t="str">
        <f t="shared" si="24"/>
        <v>N/A</v>
      </c>
      <c r="G786" s="6"/>
      <c r="AA786" s="15" t="str">
        <f t="shared" si="25"/>
        <v/>
      </c>
      <c r="AB786" s="15" t="str">
        <f>IF(LEN($AA786)=0,"N",IF(LEN($AA786)&gt;1,"Error -- Availability entered in an incorrect format",IF($AA786='Control Panel'!$F$36,$AA786,IF($AA786='Control Panel'!$F$37,$AA786,IF($AA786='Control Panel'!$F$38,$AA786,IF($AA786='Control Panel'!$F$39,$AA786,IF($AA786='Control Panel'!$F$40,$AA786,IF($AA786='Control Panel'!$F$41,$AA786,"Error -- Availability entered in an incorrect format"))))))))</f>
        <v>N</v>
      </c>
    </row>
    <row r="787" spans="1:28" s="15" customFormat="1" x14ac:dyDescent="0.35">
      <c r="A787" s="7">
        <v>775</v>
      </c>
      <c r="B787" s="6"/>
      <c r="C787" s="12"/>
      <c r="D787" s="8"/>
      <c r="E787" s="12"/>
      <c r="F787" s="216" t="str">
        <f t="shared" si="24"/>
        <v>N/A</v>
      </c>
      <c r="G787" s="6"/>
      <c r="AA787" s="15" t="str">
        <f t="shared" si="25"/>
        <v/>
      </c>
      <c r="AB787" s="15" t="str">
        <f>IF(LEN($AA787)=0,"N",IF(LEN($AA787)&gt;1,"Error -- Availability entered in an incorrect format",IF($AA787='Control Panel'!$F$36,$AA787,IF($AA787='Control Panel'!$F$37,$AA787,IF($AA787='Control Panel'!$F$38,$AA787,IF($AA787='Control Panel'!$F$39,$AA787,IF($AA787='Control Panel'!$F$40,$AA787,IF($AA787='Control Panel'!$F$41,$AA787,"Error -- Availability entered in an incorrect format"))))))))</f>
        <v>N</v>
      </c>
    </row>
    <row r="788" spans="1:28" s="15" customFormat="1" x14ac:dyDescent="0.35">
      <c r="A788" s="7">
        <v>776</v>
      </c>
      <c r="B788" s="6"/>
      <c r="C788" s="12"/>
      <c r="D788" s="8"/>
      <c r="E788" s="12"/>
      <c r="F788" s="216" t="str">
        <f t="shared" si="24"/>
        <v>N/A</v>
      </c>
      <c r="G788" s="6"/>
      <c r="AA788" s="15" t="str">
        <f t="shared" si="25"/>
        <v/>
      </c>
      <c r="AB788" s="15" t="str">
        <f>IF(LEN($AA788)=0,"N",IF(LEN($AA788)&gt;1,"Error -- Availability entered in an incorrect format",IF($AA788='Control Panel'!$F$36,$AA788,IF($AA788='Control Panel'!$F$37,$AA788,IF($AA788='Control Panel'!$F$38,$AA788,IF($AA788='Control Panel'!$F$39,$AA788,IF($AA788='Control Panel'!$F$40,$AA788,IF($AA788='Control Panel'!$F$41,$AA788,"Error -- Availability entered in an incorrect format"))))))))</f>
        <v>N</v>
      </c>
    </row>
    <row r="789" spans="1:28" s="15" customFormat="1" x14ac:dyDescent="0.35">
      <c r="A789" s="7">
        <v>777</v>
      </c>
      <c r="B789" s="6"/>
      <c r="C789" s="12"/>
      <c r="D789" s="8"/>
      <c r="E789" s="12"/>
      <c r="F789" s="216" t="str">
        <f t="shared" si="24"/>
        <v>N/A</v>
      </c>
      <c r="G789" s="6"/>
      <c r="AA789" s="15" t="str">
        <f t="shared" si="25"/>
        <v/>
      </c>
      <c r="AB789" s="15" t="str">
        <f>IF(LEN($AA789)=0,"N",IF(LEN($AA789)&gt;1,"Error -- Availability entered in an incorrect format",IF($AA789='Control Panel'!$F$36,$AA789,IF($AA789='Control Panel'!$F$37,$AA789,IF($AA789='Control Panel'!$F$38,$AA789,IF($AA789='Control Panel'!$F$39,$AA789,IF($AA789='Control Panel'!$F$40,$AA789,IF($AA789='Control Panel'!$F$41,$AA789,"Error -- Availability entered in an incorrect format"))))))))</f>
        <v>N</v>
      </c>
    </row>
    <row r="790" spans="1:28" s="15" customFormat="1" x14ac:dyDescent="0.35">
      <c r="A790" s="7">
        <v>778</v>
      </c>
      <c r="B790" s="6"/>
      <c r="C790" s="12"/>
      <c r="D790" s="8"/>
      <c r="E790" s="12"/>
      <c r="F790" s="216" t="str">
        <f t="shared" si="24"/>
        <v>N/A</v>
      </c>
      <c r="G790" s="6"/>
      <c r="AA790" s="15" t="str">
        <f t="shared" si="25"/>
        <v/>
      </c>
      <c r="AB790" s="15" t="str">
        <f>IF(LEN($AA790)=0,"N",IF(LEN($AA790)&gt;1,"Error -- Availability entered in an incorrect format",IF($AA790='Control Panel'!$F$36,$AA790,IF($AA790='Control Panel'!$F$37,$AA790,IF($AA790='Control Panel'!$F$38,$AA790,IF($AA790='Control Panel'!$F$39,$AA790,IF($AA790='Control Panel'!$F$40,$AA790,IF($AA790='Control Panel'!$F$41,$AA790,"Error -- Availability entered in an incorrect format"))))))))</f>
        <v>N</v>
      </c>
    </row>
    <row r="791" spans="1:28" s="15" customFormat="1" x14ac:dyDescent="0.35">
      <c r="A791" s="7">
        <v>779</v>
      </c>
      <c r="B791" s="6"/>
      <c r="C791" s="12"/>
      <c r="D791" s="8"/>
      <c r="E791" s="12"/>
      <c r="F791" s="216" t="str">
        <f t="shared" si="24"/>
        <v>N/A</v>
      </c>
      <c r="G791" s="6"/>
      <c r="AA791" s="15" t="str">
        <f t="shared" si="25"/>
        <v/>
      </c>
      <c r="AB791" s="15" t="str">
        <f>IF(LEN($AA791)=0,"N",IF(LEN($AA791)&gt;1,"Error -- Availability entered in an incorrect format",IF($AA791='Control Panel'!$F$36,$AA791,IF($AA791='Control Panel'!$F$37,$AA791,IF($AA791='Control Panel'!$F$38,$AA791,IF($AA791='Control Panel'!$F$39,$AA791,IF($AA791='Control Panel'!$F$40,$AA791,IF($AA791='Control Panel'!$F$41,$AA791,"Error -- Availability entered in an incorrect format"))))))))</f>
        <v>N</v>
      </c>
    </row>
    <row r="792" spans="1:28" s="15" customFormat="1" x14ac:dyDescent="0.35">
      <c r="A792" s="7">
        <v>780</v>
      </c>
      <c r="B792" s="6"/>
      <c r="C792" s="12"/>
      <c r="D792" s="8"/>
      <c r="E792" s="12"/>
      <c r="F792" s="216" t="str">
        <f t="shared" si="24"/>
        <v>N/A</v>
      </c>
      <c r="G792" s="6"/>
      <c r="AA792" s="15" t="str">
        <f t="shared" si="25"/>
        <v/>
      </c>
      <c r="AB792" s="15" t="str">
        <f>IF(LEN($AA792)=0,"N",IF(LEN($AA792)&gt;1,"Error -- Availability entered in an incorrect format",IF($AA792='Control Panel'!$F$36,$AA792,IF($AA792='Control Panel'!$F$37,$AA792,IF($AA792='Control Panel'!$F$38,$AA792,IF($AA792='Control Panel'!$F$39,$AA792,IF($AA792='Control Panel'!$F$40,$AA792,IF($AA792='Control Panel'!$F$41,$AA792,"Error -- Availability entered in an incorrect format"))))))))</f>
        <v>N</v>
      </c>
    </row>
    <row r="793" spans="1:28" s="15" customFormat="1" x14ac:dyDescent="0.35">
      <c r="A793" s="7">
        <v>781</v>
      </c>
      <c r="B793" s="6"/>
      <c r="C793" s="12"/>
      <c r="D793" s="8"/>
      <c r="E793" s="12"/>
      <c r="F793" s="216" t="str">
        <f t="shared" si="24"/>
        <v>N/A</v>
      </c>
      <c r="G793" s="6"/>
      <c r="AA793" s="15" t="str">
        <f t="shared" si="25"/>
        <v/>
      </c>
      <c r="AB793" s="15" t="str">
        <f>IF(LEN($AA793)=0,"N",IF(LEN($AA793)&gt;1,"Error -- Availability entered in an incorrect format",IF($AA793='Control Panel'!$F$36,$AA793,IF($AA793='Control Panel'!$F$37,$AA793,IF($AA793='Control Panel'!$F$38,$AA793,IF($AA793='Control Panel'!$F$39,$AA793,IF($AA793='Control Panel'!$F$40,$AA793,IF($AA793='Control Panel'!$F$41,$AA793,"Error -- Availability entered in an incorrect format"))))))))</f>
        <v>N</v>
      </c>
    </row>
    <row r="794" spans="1:28" s="15" customFormat="1" x14ac:dyDescent="0.35">
      <c r="A794" s="7">
        <v>782</v>
      </c>
      <c r="B794" s="6"/>
      <c r="C794" s="12"/>
      <c r="D794" s="8"/>
      <c r="E794" s="12"/>
      <c r="F794" s="216" t="str">
        <f t="shared" si="24"/>
        <v>N/A</v>
      </c>
      <c r="G794" s="6"/>
      <c r="AA794" s="15" t="str">
        <f t="shared" si="25"/>
        <v/>
      </c>
      <c r="AB794" s="15" t="str">
        <f>IF(LEN($AA794)=0,"N",IF(LEN($AA794)&gt;1,"Error -- Availability entered in an incorrect format",IF($AA794='Control Panel'!$F$36,$AA794,IF($AA794='Control Panel'!$F$37,$AA794,IF($AA794='Control Panel'!$F$38,$AA794,IF($AA794='Control Panel'!$F$39,$AA794,IF($AA794='Control Panel'!$F$40,$AA794,IF($AA794='Control Panel'!$F$41,$AA794,"Error -- Availability entered in an incorrect format"))))))))</f>
        <v>N</v>
      </c>
    </row>
    <row r="795" spans="1:28" s="15" customFormat="1" x14ac:dyDescent="0.35">
      <c r="A795" s="7">
        <v>783</v>
      </c>
      <c r="B795" s="6"/>
      <c r="C795" s="12"/>
      <c r="D795" s="8"/>
      <c r="E795" s="12"/>
      <c r="F795" s="216" t="str">
        <f t="shared" si="24"/>
        <v>N/A</v>
      </c>
      <c r="G795" s="6"/>
      <c r="AA795" s="15" t="str">
        <f t="shared" si="25"/>
        <v/>
      </c>
      <c r="AB795" s="15" t="str">
        <f>IF(LEN($AA795)=0,"N",IF(LEN($AA795)&gt;1,"Error -- Availability entered in an incorrect format",IF($AA795='Control Panel'!$F$36,$AA795,IF($AA795='Control Panel'!$F$37,$AA795,IF($AA795='Control Panel'!$F$38,$AA795,IF($AA795='Control Panel'!$F$39,$AA795,IF($AA795='Control Panel'!$F$40,$AA795,IF($AA795='Control Panel'!$F$41,$AA795,"Error -- Availability entered in an incorrect format"))))))))</f>
        <v>N</v>
      </c>
    </row>
    <row r="796" spans="1:28" s="15" customFormat="1" x14ac:dyDescent="0.35">
      <c r="A796" s="7">
        <v>784</v>
      </c>
      <c r="B796" s="6"/>
      <c r="C796" s="12"/>
      <c r="D796" s="8"/>
      <c r="E796" s="12"/>
      <c r="F796" s="216" t="str">
        <f t="shared" si="24"/>
        <v>N/A</v>
      </c>
      <c r="G796" s="6"/>
      <c r="AA796" s="15" t="str">
        <f t="shared" si="25"/>
        <v/>
      </c>
      <c r="AB796" s="15" t="str">
        <f>IF(LEN($AA796)=0,"N",IF(LEN($AA796)&gt;1,"Error -- Availability entered in an incorrect format",IF($AA796='Control Panel'!$F$36,$AA796,IF($AA796='Control Panel'!$F$37,$AA796,IF($AA796='Control Panel'!$F$38,$AA796,IF($AA796='Control Panel'!$F$39,$AA796,IF($AA796='Control Panel'!$F$40,$AA796,IF($AA796='Control Panel'!$F$41,$AA796,"Error -- Availability entered in an incorrect format"))))))))</f>
        <v>N</v>
      </c>
    </row>
    <row r="797" spans="1:28" s="15" customFormat="1" x14ac:dyDescent="0.35">
      <c r="A797" s="7">
        <v>785</v>
      </c>
      <c r="B797" s="6"/>
      <c r="C797" s="12"/>
      <c r="D797" s="8"/>
      <c r="E797" s="12"/>
      <c r="F797" s="216" t="str">
        <f t="shared" si="24"/>
        <v>N/A</v>
      </c>
      <c r="G797" s="6"/>
      <c r="AA797" s="15" t="str">
        <f t="shared" si="25"/>
        <v/>
      </c>
      <c r="AB797" s="15" t="str">
        <f>IF(LEN($AA797)=0,"N",IF(LEN($AA797)&gt;1,"Error -- Availability entered in an incorrect format",IF($AA797='Control Panel'!$F$36,$AA797,IF($AA797='Control Panel'!$F$37,$AA797,IF($AA797='Control Panel'!$F$38,$AA797,IF($AA797='Control Panel'!$F$39,$AA797,IF($AA797='Control Panel'!$F$40,$AA797,IF($AA797='Control Panel'!$F$41,$AA797,"Error -- Availability entered in an incorrect format"))))))))</f>
        <v>N</v>
      </c>
    </row>
    <row r="798" spans="1:28" s="15" customFormat="1" x14ac:dyDescent="0.35">
      <c r="A798" s="7">
        <v>786</v>
      </c>
      <c r="B798" s="6"/>
      <c r="C798" s="12"/>
      <c r="D798" s="8"/>
      <c r="E798" s="12"/>
      <c r="F798" s="216" t="str">
        <f t="shared" si="24"/>
        <v>N/A</v>
      </c>
      <c r="G798" s="6"/>
      <c r="AA798" s="15" t="str">
        <f t="shared" si="25"/>
        <v/>
      </c>
      <c r="AB798" s="15" t="str">
        <f>IF(LEN($AA798)=0,"N",IF(LEN($AA798)&gt;1,"Error -- Availability entered in an incorrect format",IF($AA798='Control Panel'!$F$36,$AA798,IF($AA798='Control Panel'!$F$37,$AA798,IF($AA798='Control Panel'!$F$38,$AA798,IF($AA798='Control Panel'!$F$39,$AA798,IF($AA798='Control Panel'!$F$40,$AA798,IF($AA798='Control Panel'!$F$41,$AA798,"Error -- Availability entered in an incorrect format"))))))))</f>
        <v>N</v>
      </c>
    </row>
    <row r="799" spans="1:28" s="15" customFormat="1" x14ac:dyDescent="0.35">
      <c r="A799" s="7">
        <v>787</v>
      </c>
      <c r="B799" s="6"/>
      <c r="C799" s="12"/>
      <c r="D799" s="8"/>
      <c r="E799" s="12"/>
      <c r="F799" s="216" t="str">
        <f t="shared" si="24"/>
        <v>N/A</v>
      </c>
      <c r="G799" s="6"/>
      <c r="AA799" s="15" t="str">
        <f t="shared" si="25"/>
        <v/>
      </c>
      <c r="AB799" s="15" t="str">
        <f>IF(LEN($AA799)=0,"N",IF(LEN($AA799)&gt;1,"Error -- Availability entered in an incorrect format",IF($AA799='Control Panel'!$F$36,$AA799,IF($AA799='Control Panel'!$F$37,$AA799,IF($AA799='Control Panel'!$F$38,$AA799,IF($AA799='Control Panel'!$F$39,$AA799,IF($AA799='Control Panel'!$F$40,$AA799,IF($AA799='Control Panel'!$F$41,$AA799,"Error -- Availability entered in an incorrect format"))))))))</f>
        <v>N</v>
      </c>
    </row>
    <row r="800" spans="1:28" s="15" customFormat="1" x14ac:dyDescent="0.35">
      <c r="A800" s="7">
        <v>788</v>
      </c>
      <c r="B800" s="6"/>
      <c r="C800" s="12"/>
      <c r="D800" s="8"/>
      <c r="E800" s="12"/>
      <c r="F800" s="216" t="str">
        <f t="shared" si="24"/>
        <v>N/A</v>
      </c>
      <c r="G800" s="6"/>
      <c r="AA800" s="15" t="str">
        <f t="shared" si="25"/>
        <v/>
      </c>
      <c r="AB800" s="15" t="str">
        <f>IF(LEN($AA800)=0,"N",IF(LEN($AA800)&gt;1,"Error -- Availability entered in an incorrect format",IF($AA800='Control Panel'!$F$36,$AA800,IF($AA800='Control Panel'!$F$37,$AA800,IF($AA800='Control Panel'!$F$38,$AA800,IF($AA800='Control Panel'!$F$39,$AA800,IF($AA800='Control Panel'!$F$40,$AA800,IF($AA800='Control Panel'!$F$41,$AA800,"Error -- Availability entered in an incorrect format"))))))))</f>
        <v>N</v>
      </c>
    </row>
    <row r="801" spans="1:28" s="15" customFormat="1" x14ac:dyDescent="0.35">
      <c r="A801" s="7">
        <v>789</v>
      </c>
      <c r="B801" s="6"/>
      <c r="C801" s="12"/>
      <c r="D801" s="8"/>
      <c r="E801" s="12"/>
      <c r="F801" s="216" t="str">
        <f t="shared" si="24"/>
        <v>N/A</v>
      </c>
      <c r="G801" s="6"/>
      <c r="AA801" s="15" t="str">
        <f t="shared" si="25"/>
        <v/>
      </c>
      <c r="AB801" s="15" t="str">
        <f>IF(LEN($AA801)=0,"N",IF(LEN($AA801)&gt;1,"Error -- Availability entered in an incorrect format",IF($AA801='Control Panel'!$F$36,$AA801,IF($AA801='Control Panel'!$F$37,$AA801,IF($AA801='Control Panel'!$F$38,$AA801,IF($AA801='Control Panel'!$F$39,$AA801,IF($AA801='Control Panel'!$F$40,$AA801,IF($AA801='Control Panel'!$F$41,$AA801,"Error -- Availability entered in an incorrect format"))))))))</f>
        <v>N</v>
      </c>
    </row>
    <row r="802" spans="1:28" s="15" customFormat="1" x14ac:dyDescent="0.35">
      <c r="A802" s="7">
        <v>790</v>
      </c>
      <c r="B802" s="6"/>
      <c r="C802" s="12"/>
      <c r="D802" s="8"/>
      <c r="E802" s="12"/>
      <c r="F802" s="216" t="str">
        <f t="shared" si="24"/>
        <v>N/A</v>
      </c>
      <c r="G802" s="6"/>
      <c r="AA802" s="15" t="str">
        <f t="shared" si="25"/>
        <v/>
      </c>
      <c r="AB802" s="15" t="str">
        <f>IF(LEN($AA802)=0,"N",IF(LEN($AA802)&gt;1,"Error -- Availability entered in an incorrect format",IF($AA802='Control Panel'!$F$36,$AA802,IF($AA802='Control Panel'!$F$37,$AA802,IF($AA802='Control Panel'!$F$38,$AA802,IF($AA802='Control Panel'!$F$39,$AA802,IF($AA802='Control Panel'!$F$40,$AA802,IF($AA802='Control Panel'!$F$41,$AA802,"Error -- Availability entered in an incorrect format"))))))))</f>
        <v>N</v>
      </c>
    </row>
    <row r="803" spans="1:28" s="15" customFormat="1" x14ac:dyDescent="0.35">
      <c r="A803" s="7">
        <v>791</v>
      </c>
      <c r="B803" s="6"/>
      <c r="C803" s="12"/>
      <c r="D803" s="8"/>
      <c r="E803" s="12"/>
      <c r="F803" s="216" t="str">
        <f t="shared" si="24"/>
        <v>N/A</v>
      </c>
      <c r="G803" s="6"/>
      <c r="AA803" s="15" t="str">
        <f t="shared" si="25"/>
        <v/>
      </c>
      <c r="AB803" s="15" t="str">
        <f>IF(LEN($AA803)=0,"N",IF(LEN($AA803)&gt;1,"Error -- Availability entered in an incorrect format",IF($AA803='Control Panel'!$F$36,$AA803,IF($AA803='Control Panel'!$F$37,$AA803,IF($AA803='Control Panel'!$F$38,$AA803,IF($AA803='Control Panel'!$F$39,$AA803,IF($AA803='Control Panel'!$F$40,$AA803,IF($AA803='Control Panel'!$F$41,$AA803,"Error -- Availability entered in an incorrect format"))))))))</f>
        <v>N</v>
      </c>
    </row>
    <row r="804" spans="1:28" s="15" customFormat="1" x14ac:dyDescent="0.35">
      <c r="A804" s="7">
        <v>792</v>
      </c>
      <c r="B804" s="6"/>
      <c r="C804" s="12"/>
      <c r="D804" s="8"/>
      <c r="E804" s="12"/>
      <c r="F804" s="216" t="str">
        <f t="shared" si="24"/>
        <v>N/A</v>
      </c>
      <c r="G804" s="6"/>
      <c r="AA804" s="15" t="str">
        <f t="shared" si="25"/>
        <v/>
      </c>
      <c r="AB804" s="15" t="str">
        <f>IF(LEN($AA804)=0,"N",IF(LEN($AA804)&gt;1,"Error -- Availability entered in an incorrect format",IF($AA804='Control Panel'!$F$36,$AA804,IF($AA804='Control Panel'!$F$37,$AA804,IF($AA804='Control Panel'!$F$38,$AA804,IF($AA804='Control Panel'!$F$39,$AA804,IF($AA804='Control Panel'!$F$40,$AA804,IF($AA804='Control Panel'!$F$41,$AA804,"Error -- Availability entered in an incorrect format"))))))))</f>
        <v>N</v>
      </c>
    </row>
    <row r="805" spans="1:28" s="15" customFormat="1" x14ac:dyDescent="0.35">
      <c r="A805" s="7">
        <v>793</v>
      </c>
      <c r="B805" s="6"/>
      <c r="C805" s="12"/>
      <c r="D805" s="8"/>
      <c r="E805" s="12"/>
      <c r="F805" s="216" t="str">
        <f t="shared" si="24"/>
        <v>N/A</v>
      </c>
      <c r="G805" s="6"/>
      <c r="AA805" s="15" t="str">
        <f t="shared" si="25"/>
        <v/>
      </c>
      <c r="AB805" s="15" t="str">
        <f>IF(LEN($AA805)=0,"N",IF(LEN($AA805)&gt;1,"Error -- Availability entered in an incorrect format",IF($AA805='Control Panel'!$F$36,$AA805,IF($AA805='Control Panel'!$F$37,$AA805,IF($AA805='Control Panel'!$F$38,$AA805,IF($AA805='Control Panel'!$F$39,$AA805,IF($AA805='Control Panel'!$F$40,$AA805,IF($AA805='Control Panel'!$F$41,$AA805,"Error -- Availability entered in an incorrect format"))))))))</f>
        <v>N</v>
      </c>
    </row>
    <row r="806" spans="1:28" s="15" customFormat="1" x14ac:dyDescent="0.35">
      <c r="A806" s="7">
        <v>794</v>
      </c>
      <c r="B806" s="6"/>
      <c r="C806" s="12"/>
      <c r="D806" s="8"/>
      <c r="E806" s="12"/>
      <c r="F806" s="216" t="str">
        <f t="shared" si="24"/>
        <v>N/A</v>
      </c>
      <c r="G806" s="6"/>
      <c r="AA806" s="15" t="str">
        <f t="shared" si="25"/>
        <v/>
      </c>
      <c r="AB806" s="15" t="str">
        <f>IF(LEN($AA806)=0,"N",IF(LEN($AA806)&gt;1,"Error -- Availability entered in an incorrect format",IF($AA806='Control Panel'!$F$36,$AA806,IF($AA806='Control Panel'!$F$37,$AA806,IF($AA806='Control Panel'!$F$38,$AA806,IF($AA806='Control Panel'!$F$39,$AA806,IF($AA806='Control Panel'!$F$40,$AA806,IF($AA806='Control Panel'!$F$41,$AA806,"Error -- Availability entered in an incorrect format"))))))))</f>
        <v>N</v>
      </c>
    </row>
    <row r="807" spans="1:28" s="15" customFormat="1" x14ac:dyDescent="0.35">
      <c r="A807" s="7">
        <v>795</v>
      </c>
      <c r="B807" s="6"/>
      <c r="C807" s="12"/>
      <c r="D807" s="8"/>
      <c r="E807" s="12"/>
      <c r="F807" s="216" t="str">
        <f t="shared" si="24"/>
        <v>N/A</v>
      </c>
      <c r="G807" s="6"/>
      <c r="AA807" s="15" t="str">
        <f t="shared" si="25"/>
        <v/>
      </c>
      <c r="AB807" s="15" t="str">
        <f>IF(LEN($AA807)=0,"N",IF(LEN($AA807)&gt;1,"Error -- Availability entered in an incorrect format",IF($AA807='Control Panel'!$F$36,$AA807,IF($AA807='Control Panel'!$F$37,$AA807,IF($AA807='Control Panel'!$F$38,$AA807,IF($AA807='Control Panel'!$F$39,$AA807,IF($AA807='Control Panel'!$F$40,$AA807,IF($AA807='Control Panel'!$F$41,$AA807,"Error -- Availability entered in an incorrect format"))))))))</f>
        <v>N</v>
      </c>
    </row>
    <row r="808" spans="1:28" s="15" customFormat="1" x14ac:dyDescent="0.35">
      <c r="A808" s="7">
        <v>796</v>
      </c>
      <c r="B808" s="6"/>
      <c r="C808" s="12"/>
      <c r="D808" s="8"/>
      <c r="E808" s="12"/>
      <c r="F808" s="216" t="str">
        <f t="shared" si="24"/>
        <v>N/A</v>
      </c>
      <c r="G808" s="6"/>
      <c r="AA808" s="15" t="str">
        <f t="shared" si="25"/>
        <v/>
      </c>
      <c r="AB808" s="15" t="str">
        <f>IF(LEN($AA808)=0,"N",IF(LEN($AA808)&gt;1,"Error -- Availability entered in an incorrect format",IF($AA808='Control Panel'!$F$36,$AA808,IF($AA808='Control Panel'!$F$37,$AA808,IF($AA808='Control Panel'!$F$38,$AA808,IF($AA808='Control Panel'!$F$39,$AA808,IF($AA808='Control Panel'!$F$40,$AA808,IF($AA808='Control Panel'!$F$41,$AA808,"Error -- Availability entered in an incorrect format"))))))))</f>
        <v>N</v>
      </c>
    </row>
    <row r="809" spans="1:28" s="15" customFormat="1" x14ac:dyDescent="0.35">
      <c r="A809" s="7">
        <v>797</v>
      </c>
      <c r="B809" s="6"/>
      <c r="C809" s="12"/>
      <c r="D809" s="8"/>
      <c r="E809" s="12"/>
      <c r="F809" s="216" t="str">
        <f t="shared" si="24"/>
        <v>N/A</v>
      </c>
      <c r="G809" s="6"/>
      <c r="AA809" s="15" t="str">
        <f t="shared" si="25"/>
        <v/>
      </c>
      <c r="AB809" s="15" t="str">
        <f>IF(LEN($AA809)=0,"N",IF(LEN($AA809)&gt;1,"Error -- Availability entered in an incorrect format",IF($AA809='Control Panel'!$F$36,$AA809,IF($AA809='Control Panel'!$F$37,$AA809,IF($AA809='Control Panel'!$F$38,$AA809,IF($AA809='Control Panel'!$F$39,$AA809,IF($AA809='Control Panel'!$F$40,$AA809,IF($AA809='Control Panel'!$F$41,$AA809,"Error -- Availability entered in an incorrect format"))))))))</f>
        <v>N</v>
      </c>
    </row>
    <row r="810" spans="1:28" s="15" customFormat="1" x14ac:dyDescent="0.35">
      <c r="A810" s="7">
        <v>798</v>
      </c>
      <c r="B810" s="6"/>
      <c r="C810" s="12"/>
      <c r="D810" s="8"/>
      <c r="E810" s="12"/>
      <c r="F810" s="216" t="str">
        <f t="shared" si="24"/>
        <v>N/A</v>
      </c>
      <c r="G810" s="6"/>
      <c r="AA810" s="15" t="str">
        <f t="shared" si="25"/>
        <v/>
      </c>
      <c r="AB810" s="15" t="str">
        <f>IF(LEN($AA810)=0,"N",IF(LEN($AA810)&gt;1,"Error -- Availability entered in an incorrect format",IF($AA810='Control Panel'!$F$36,$AA810,IF($AA810='Control Panel'!$F$37,$AA810,IF($AA810='Control Panel'!$F$38,$AA810,IF($AA810='Control Panel'!$F$39,$AA810,IF($AA810='Control Panel'!$F$40,$AA810,IF($AA810='Control Panel'!$F$41,$AA810,"Error -- Availability entered in an incorrect format"))))))))</f>
        <v>N</v>
      </c>
    </row>
    <row r="811" spans="1:28" s="15" customFormat="1" x14ac:dyDescent="0.35">
      <c r="A811" s="7">
        <v>799</v>
      </c>
      <c r="B811" s="6"/>
      <c r="C811" s="12"/>
      <c r="D811" s="8"/>
      <c r="E811" s="12"/>
      <c r="F811" s="216" t="str">
        <f t="shared" si="24"/>
        <v>N/A</v>
      </c>
      <c r="G811" s="6"/>
      <c r="AA811" s="15" t="str">
        <f t="shared" si="25"/>
        <v/>
      </c>
      <c r="AB811" s="15" t="str">
        <f>IF(LEN($AA811)=0,"N",IF(LEN($AA811)&gt;1,"Error -- Availability entered in an incorrect format",IF($AA811='Control Panel'!$F$36,$AA811,IF($AA811='Control Panel'!$F$37,$AA811,IF($AA811='Control Panel'!$F$38,$AA811,IF($AA811='Control Panel'!$F$39,$AA811,IF($AA811='Control Panel'!$F$40,$AA811,IF($AA811='Control Panel'!$F$41,$AA811,"Error -- Availability entered in an incorrect format"))))))))</f>
        <v>N</v>
      </c>
    </row>
    <row r="812" spans="1:28" s="15" customFormat="1" x14ac:dyDescent="0.35">
      <c r="A812" s="7">
        <v>800</v>
      </c>
      <c r="B812" s="6"/>
      <c r="C812" s="12"/>
      <c r="D812" s="8"/>
      <c r="E812" s="12"/>
      <c r="F812" s="216" t="str">
        <f t="shared" si="24"/>
        <v>N/A</v>
      </c>
      <c r="G812" s="6"/>
      <c r="AA812" s="15" t="str">
        <f t="shared" si="25"/>
        <v/>
      </c>
      <c r="AB812" s="15" t="str">
        <f>IF(LEN($AA812)=0,"N",IF(LEN($AA812)&gt;1,"Error -- Availability entered in an incorrect format",IF($AA812='Control Panel'!$F$36,$AA812,IF($AA812='Control Panel'!$F$37,$AA812,IF($AA812='Control Panel'!$F$38,$AA812,IF($AA812='Control Panel'!$F$39,$AA812,IF($AA812='Control Panel'!$F$40,$AA812,IF($AA812='Control Panel'!$F$41,$AA812,"Error -- Availability entered in an incorrect format"))))))))</f>
        <v>N</v>
      </c>
    </row>
    <row r="813" spans="1:28" s="15" customFormat="1" x14ac:dyDescent="0.35">
      <c r="A813" s="7">
        <v>801</v>
      </c>
      <c r="B813" s="6"/>
      <c r="C813" s="12"/>
      <c r="D813" s="8"/>
      <c r="E813" s="12"/>
      <c r="F813" s="216" t="str">
        <f t="shared" si="24"/>
        <v>N/A</v>
      </c>
      <c r="G813" s="6"/>
      <c r="AA813" s="15" t="str">
        <f t="shared" si="25"/>
        <v/>
      </c>
      <c r="AB813" s="15" t="str">
        <f>IF(LEN($AA813)=0,"N",IF(LEN($AA813)&gt;1,"Error -- Availability entered in an incorrect format",IF($AA813='Control Panel'!$F$36,$AA813,IF($AA813='Control Panel'!$F$37,$AA813,IF($AA813='Control Panel'!$F$38,$AA813,IF($AA813='Control Panel'!$F$39,$AA813,IF($AA813='Control Panel'!$F$40,$AA813,IF($AA813='Control Panel'!$F$41,$AA813,"Error -- Availability entered in an incorrect format"))))))))</f>
        <v>N</v>
      </c>
    </row>
    <row r="814" spans="1:28" s="15" customFormat="1" x14ac:dyDescent="0.35">
      <c r="A814" s="7">
        <v>802</v>
      </c>
      <c r="B814" s="6"/>
      <c r="C814" s="12"/>
      <c r="D814" s="8"/>
      <c r="E814" s="12"/>
      <c r="F814" s="216" t="str">
        <f t="shared" si="24"/>
        <v>N/A</v>
      </c>
      <c r="G814" s="6"/>
      <c r="AA814" s="15" t="str">
        <f t="shared" si="25"/>
        <v/>
      </c>
      <c r="AB814" s="15" t="str">
        <f>IF(LEN($AA814)=0,"N",IF(LEN($AA814)&gt;1,"Error -- Availability entered in an incorrect format",IF($AA814='Control Panel'!$F$36,$AA814,IF($AA814='Control Panel'!$F$37,$AA814,IF($AA814='Control Panel'!$F$38,$AA814,IF($AA814='Control Panel'!$F$39,$AA814,IF($AA814='Control Panel'!$F$40,$AA814,IF($AA814='Control Panel'!$F$41,$AA814,"Error -- Availability entered in an incorrect format"))))))))</f>
        <v>N</v>
      </c>
    </row>
    <row r="815" spans="1:28" s="15" customFormat="1" x14ac:dyDescent="0.35">
      <c r="A815" s="7">
        <v>803</v>
      </c>
      <c r="B815" s="6"/>
      <c r="C815" s="12"/>
      <c r="D815" s="8"/>
      <c r="E815" s="12"/>
      <c r="F815" s="216" t="str">
        <f t="shared" si="24"/>
        <v>N/A</v>
      </c>
      <c r="G815" s="6"/>
      <c r="AA815" s="15" t="str">
        <f t="shared" si="25"/>
        <v/>
      </c>
      <c r="AB815" s="15" t="str">
        <f>IF(LEN($AA815)=0,"N",IF(LEN($AA815)&gt;1,"Error -- Availability entered in an incorrect format",IF($AA815='Control Panel'!$F$36,$AA815,IF($AA815='Control Panel'!$F$37,$AA815,IF($AA815='Control Panel'!$F$38,$AA815,IF($AA815='Control Panel'!$F$39,$AA815,IF($AA815='Control Panel'!$F$40,$AA815,IF($AA815='Control Panel'!$F$41,$AA815,"Error -- Availability entered in an incorrect format"))))))))</f>
        <v>N</v>
      </c>
    </row>
    <row r="816" spans="1:28" s="15" customFormat="1" x14ac:dyDescent="0.35">
      <c r="A816" s="7">
        <v>804</v>
      </c>
      <c r="B816" s="6"/>
      <c r="C816" s="12"/>
      <c r="D816" s="8"/>
      <c r="E816" s="12"/>
      <c r="F816" s="216" t="str">
        <f t="shared" si="24"/>
        <v>N/A</v>
      </c>
      <c r="G816" s="6"/>
      <c r="AA816" s="15" t="str">
        <f t="shared" si="25"/>
        <v/>
      </c>
      <c r="AB816" s="15" t="str">
        <f>IF(LEN($AA816)=0,"N",IF(LEN($AA816)&gt;1,"Error -- Availability entered in an incorrect format",IF($AA816='Control Panel'!$F$36,$AA816,IF($AA816='Control Panel'!$F$37,$AA816,IF($AA816='Control Panel'!$F$38,$AA816,IF($AA816='Control Panel'!$F$39,$AA816,IF($AA816='Control Panel'!$F$40,$AA816,IF($AA816='Control Panel'!$F$41,$AA816,"Error -- Availability entered in an incorrect format"))))))))</f>
        <v>N</v>
      </c>
    </row>
    <row r="817" spans="1:28" s="15" customFormat="1" x14ac:dyDescent="0.35">
      <c r="A817" s="7">
        <v>805</v>
      </c>
      <c r="B817" s="6"/>
      <c r="C817" s="12"/>
      <c r="D817" s="8"/>
      <c r="E817" s="12"/>
      <c r="F817" s="216" t="str">
        <f t="shared" si="24"/>
        <v>N/A</v>
      </c>
      <c r="G817" s="6"/>
      <c r="AA817" s="15" t="str">
        <f t="shared" si="25"/>
        <v/>
      </c>
      <c r="AB817" s="15" t="str">
        <f>IF(LEN($AA817)=0,"N",IF(LEN($AA817)&gt;1,"Error -- Availability entered in an incorrect format",IF($AA817='Control Panel'!$F$36,$AA817,IF($AA817='Control Panel'!$F$37,$AA817,IF($AA817='Control Panel'!$F$38,$AA817,IF($AA817='Control Panel'!$F$39,$AA817,IF($AA817='Control Panel'!$F$40,$AA817,IF($AA817='Control Panel'!$F$41,$AA817,"Error -- Availability entered in an incorrect format"))))))))</f>
        <v>N</v>
      </c>
    </row>
    <row r="818" spans="1:28" s="15" customFormat="1" x14ac:dyDescent="0.35">
      <c r="A818" s="7">
        <v>806</v>
      </c>
      <c r="B818" s="6"/>
      <c r="C818" s="12"/>
      <c r="D818" s="8"/>
      <c r="E818" s="12"/>
      <c r="F818" s="216" t="str">
        <f t="shared" si="24"/>
        <v>N/A</v>
      </c>
      <c r="G818" s="6"/>
      <c r="AA818" s="15" t="str">
        <f t="shared" si="25"/>
        <v/>
      </c>
      <c r="AB818" s="15" t="str">
        <f>IF(LEN($AA818)=0,"N",IF(LEN($AA818)&gt;1,"Error -- Availability entered in an incorrect format",IF($AA818='Control Panel'!$F$36,$AA818,IF($AA818='Control Panel'!$F$37,$AA818,IF($AA818='Control Panel'!$F$38,$AA818,IF($AA818='Control Panel'!$F$39,$AA818,IF($AA818='Control Panel'!$F$40,$AA818,IF($AA818='Control Panel'!$F$41,$AA818,"Error -- Availability entered in an incorrect format"))))))))</f>
        <v>N</v>
      </c>
    </row>
    <row r="819" spans="1:28" s="15" customFormat="1" x14ac:dyDescent="0.35">
      <c r="A819" s="7">
        <v>807</v>
      </c>
      <c r="B819" s="6"/>
      <c r="C819" s="12"/>
      <c r="D819" s="8"/>
      <c r="E819" s="12"/>
      <c r="F819" s="216" t="str">
        <f t="shared" si="24"/>
        <v>N/A</v>
      </c>
      <c r="G819" s="6"/>
      <c r="AA819" s="15" t="str">
        <f t="shared" si="25"/>
        <v/>
      </c>
      <c r="AB819" s="15" t="str">
        <f>IF(LEN($AA819)=0,"N",IF(LEN($AA819)&gt;1,"Error -- Availability entered in an incorrect format",IF($AA819='Control Panel'!$F$36,$AA819,IF($AA819='Control Panel'!$F$37,$AA819,IF($AA819='Control Panel'!$F$38,$AA819,IF($AA819='Control Panel'!$F$39,$AA819,IF($AA819='Control Panel'!$F$40,$AA819,IF($AA819='Control Panel'!$F$41,$AA819,"Error -- Availability entered in an incorrect format"))))))))</f>
        <v>N</v>
      </c>
    </row>
    <row r="820" spans="1:28" s="15" customFormat="1" x14ac:dyDescent="0.35">
      <c r="A820" s="7">
        <v>808</v>
      </c>
      <c r="B820" s="6"/>
      <c r="C820" s="12"/>
      <c r="D820" s="8"/>
      <c r="E820" s="12"/>
      <c r="F820" s="216" t="str">
        <f t="shared" si="24"/>
        <v>N/A</v>
      </c>
      <c r="G820" s="6"/>
      <c r="AA820" s="15" t="str">
        <f t="shared" si="25"/>
        <v/>
      </c>
      <c r="AB820" s="15" t="str">
        <f>IF(LEN($AA820)=0,"N",IF(LEN($AA820)&gt;1,"Error -- Availability entered in an incorrect format",IF($AA820='Control Panel'!$F$36,$AA820,IF($AA820='Control Panel'!$F$37,$AA820,IF($AA820='Control Panel'!$F$38,$AA820,IF($AA820='Control Panel'!$F$39,$AA820,IF($AA820='Control Panel'!$F$40,$AA820,IF($AA820='Control Panel'!$F$41,$AA820,"Error -- Availability entered in an incorrect format"))))))))</f>
        <v>N</v>
      </c>
    </row>
    <row r="821" spans="1:28" s="15" customFormat="1" x14ac:dyDescent="0.35">
      <c r="A821" s="7">
        <v>809</v>
      </c>
      <c r="B821" s="6"/>
      <c r="C821" s="12"/>
      <c r="D821" s="8"/>
      <c r="E821" s="12"/>
      <c r="F821" s="216" t="str">
        <f t="shared" si="24"/>
        <v>N/A</v>
      </c>
      <c r="G821" s="6"/>
      <c r="AA821" s="15" t="str">
        <f t="shared" si="25"/>
        <v/>
      </c>
      <c r="AB821" s="15" t="str">
        <f>IF(LEN($AA821)=0,"N",IF(LEN($AA821)&gt;1,"Error -- Availability entered in an incorrect format",IF($AA821='Control Panel'!$F$36,$AA821,IF($AA821='Control Panel'!$F$37,$AA821,IF($AA821='Control Panel'!$F$38,$AA821,IF($AA821='Control Panel'!$F$39,$AA821,IF($AA821='Control Panel'!$F$40,$AA821,IF($AA821='Control Panel'!$F$41,$AA821,"Error -- Availability entered in an incorrect format"))))))))</f>
        <v>N</v>
      </c>
    </row>
    <row r="822" spans="1:28" s="15" customFormat="1" x14ac:dyDescent="0.35">
      <c r="A822" s="7">
        <v>810</v>
      </c>
      <c r="B822" s="6"/>
      <c r="C822" s="12"/>
      <c r="D822" s="8"/>
      <c r="E822" s="12"/>
      <c r="F822" s="216" t="str">
        <f t="shared" si="24"/>
        <v>N/A</v>
      </c>
      <c r="G822" s="6"/>
      <c r="AA822" s="15" t="str">
        <f t="shared" si="25"/>
        <v/>
      </c>
      <c r="AB822" s="15" t="str">
        <f>IF(LEN($AA822)=0,"N",IF(LEN($AA822)&gt;1,"Error -- Availability entered in an incorrect format",IF($AA822='Control Panel'!$F$36,$AA822,IF($AA822='Control Panel'!$F$37,$AA822,IF($AA822='Control Panel'!$F$38,$AA822,IF($AA822='Control Panel'!$F$39,$AA822,IF($AA822='Control Panel'!$F$40,$AA822,IF($AA822='Control Panel'!$F$41,$AA822,"Error -- Availability entered in an incorrect format"))))))))</f>
        <v>N</v>
      </c>
    </row>
    <row r="823" spans="1:28" s="15" customFormat="1" x14ac:dyDescent="0.35">
      <c r="A823" s="7">
        <v>811</v>
      </c>
      <c r="B823" s="6"/>
      <c r="C823" s="12"/>
      <c r="D823" s="8"/>
      <c r="E823" s="12"/>
      <c r="F823" s="216" t="str">
        <f t="shared" si="24"/>
        <v>N/A</v>
      </c>
      <c r="G823" s="6"/>
      <c r="AA823" s="15" t="str">
        <f t="shared" si="25"/>
        <v/>
      </c>
      <c r="AB823" s="15" t="str">
        <f>IF(LEN($AA823)=0,"N",IF(LEN($AA823)&gt;1,"Error -- Availability entered in an incorrect format",IF($AA823='Control Panel'!$F$36,$AA823,IF($AA823='Control Panel'!$F$37,$AA823,IF($AA823='Control Panel'!$F$38,$AA823,IF($AA823='Control Panel'!$F$39,$AA823,IF($AA823='Control Panel'!$F$40,$AA823,IF($AA823='Control Panel'!$F$41,$AA823,"Error -- Availability entered in an incorrect format"))))))))</f>
        <v>N</v>
      </c>
    </row>
    <row r="824" spans="1:28" s="15" customFormat="1" x14ac:dyDescent="0.35">
      <c r="A824" s="7">
        <v>812</v>
      </c>
      <c r="B824" s="6"/>
      <c r="C824" s="12"/>
      <c r="D824" s="8"/>
      <c r="E824" s="12"/>
      <c r="F824" s="216" t="str">
        <f t="shared" si="24"/>
        <v>N/A</v>
      </c>
      <c r="G824" s="6"/>
      <c r="AA824" s="15" t="str">
        <f t="shared" si="25"/>
        <v/>
      </c>
      <c r="AB824" s="15" t="str">
        <f>IF(LEN($AA824)=0,"N",IF(LEN($AA824)&gt;1,"Error -- Availability entered in an incorrect format",IF($AA824='Control Panel'!$F$36,$AA824,IF($AA824='Control Panel'!$F$37,$AA824,IF($AA824='Control Panel'!$F$38,$AA824,IF($AA824='Control Panel'!$F$39,$AA824,IF($AA824='Control Panel'!$F$40,$AA824,IF($AA824='Control Panel'!$F$41,$AA824,"Error -- Availability entered in an incorrect format"))))))))</f>
        <v>N</v>
      </c>
    </row>
    <row r="825" spans="1:28" s="15" customFormat="1" x14ac:dyDescent="0.35">
      <c r="A825" s="7">
        <v>813</v>
      </c>
      <c r="B825" s="6"/>
      <c r="C825" s="12"/>
      <c r="D825" s="8"/>
      <c r="E825" s="12"/>
      <c r="F825" s="216" t="str">
        <f t="shared" si="24"/>
        <v>N/A</v>
      </c>
      <c r="G825" s="6"/>
      <c r="AA825" s="15" t="str">
        <f t="shared" si="25"/>
        <v/>
      </c>
      <c r="AB825" s="15" t="str">
        <f>IF(LEN($AA825)=0,"N",IF(LEN($AA825)&gt;1,"Error -- Availability entered in an incorrect format",IF($AA825='Control Panel'!$F$36,$AA825,IF($AA825='Control Panel'!$F$37,$AA825,IF($AA825='Control Panel'!$F$38,$AA825,IF($AA825='Control Panel'!$F$39,$AA825,IF($AA825='Control Panel'!$F$40,$AA825,IF($AA825='Control Panel'!$F$41,$AA825,"Error -- Availability entered in an incorrect format"))))))))</f>
        <v>N</v>
      </c>
    </row>
    <row r="826" spans="1:28" s="15" customFormat="1" x14ac:dyDescent="0.35">
      <c r="A826" s="7">
        <v>814</v>
      </c>
      <c r="B826" s="6"/>
      <c r="C826" s="12"/>
      <c r="D826" s="8"/>
      <c r="E826" s="12"/>
      <c r="F826" s="216" t="str">
        <f t="shared" si="24"/>
        <v>N/A</v>
      </c>
      <c r="G826" s="6"/>
      <c r="AA826" s="15" t="str">
        <f t="shared" si="25"/>
        <v/>
      </c>
      <c r="AB826" s="15" t="str">
        <f>IF(LEN($AA826)=0,"N",IF(LEN($AA826)&gt;1,"Error -- Availability entered in an incorrect format",IF($AA826='Control Panel'!$F$36,$AA826,IF($AA826='Control Panel'!$F$37,$AA826,IF($AA826='Control Panel'!$F$38,$AA826,IF($AA826='Control Panel'!$F$39,$AA826,IF($AA826='Control Panel'!$F$40,$AA826,IF($AA826='Control Panel'!$F$41,$AA826,"Error -- Availability entered in an incorrect format"))))))))</f>
        <v>N</v>
      </c>
    </row>
    <row r="827" spans="1:28" s="15" customFormat="1" x14ac:dyDescent="0.35">
      <c r="A827" s="7">
        <v>815</v>
      </c>
      <c r="B827" s="6"/>
      <c r="C827" s="12"/>
      <c r="D827" s="8"/>
      <c r="E827" s="12"/>
      <c r="F827" s="216" t="str">
        <f t="shared" si="24"/>
        <v>N/A</v>
      </c>
      <c r="G827" s="6"/>
      <c r="AA827" s="15" t="str">
        <f t="shared" si="25"/>
        <v/>
      </c>
      <c r="AB827" s="15" t="str">
        <f>IF(LEN($AA827)=0,"N",IF(LEN($AA827)&gt;1,"Error -- Availability entered in an incorrect format",IF($AA827='Control Panel'!$F$36,$AA827,IF($AA827='Control Panel'!$F$37,$AA827,IF($AA827='Control Panel'!$F$38,$AA827,IF($AA827='Control Panel'!$F$39,$AA827,IF($AA827='Control Panel'!$F$40,$AA827,IF($AA827='Control Panel'!$F$41,$AA827,"Error -- Availability entered in an incorrect format"))))))))</f>
        <v>N</v>
      </c>
    </row>
    <row r="828" spans="1:28" s="15" customFormat="1" x14ac:dyDescent="0.35">
      <c r="A828" s="7">
        <v>816</v>
      </c>
      <c r="B828" s="6"/>
      <c r="C828" s="12"/>
      <c r="D828" s="8"/>
      <c r="E828" s="12"/>
      <c r="F828" s="216" t="str">
        <f t="shared" si="24"/>
        <v>N/A</v>
      </c>
      <c r="G828" s="6"/>
      <c r="AA828" s="15" t="str">
        <f t="shared" si="25"/>
        <v/>
      </c>
      <c r="AB828" s="15" t="str">
        <f>IF(LEN($AA828)=0,"N",IF(LEN($AA828)&gt;1,"Error -- Availability entered in an incorrect format",IF($AA828='Control Panel'!$F$36,$AA828,IF($AA828='Control Panel'!$F$37,$AA828,IF($AA828='Control Panel'!$F$38,$AA828,IF($AA828='Control Panel'!$F$39,$AA828,IF($AA828='Control Panel'!$F$40,$AA828,IF($AA828='Control Panel'!$F$41,$AA828,"Error -- Availability entered in an incorrect format"))))))))</f>
        <v>N</v>
      </c>
    </row>
    <row r="829" spans="1:28" s="15" customFormat="1" x14ac:dyDescent="0.35">
      <c r="A829" s="7">
        <v>817</v>
      </c>
      <c r="B829" s="6"/>
      <c r="C829" s="12"/>
      <c r="D829" s="8"/>
      <c r="E829" s="12"/>
      <c r="F829" s="216" t="str">
        <f t="shared" si="24"/>
        <v>N/A</v>
      </c>
      <c r="G829" s="6"/>
      <c r="AA829" s="15" t="str">
        <f t="shared" si="25"/>
        <v/>
      </c>
      <c r="AB829" s="15" t="str">
        <f>IF(LEN($AA829)=0,"N",IF(LEN($AA829)&gt;1,"Error -- Availability entered in an incorrect format",IF($AA829='Control Panel'!$F$36,$AA829,IF($AA829='Control Panel'!$F$37,$AA829,IF($AA829='Control Panel'!$F$38,$AA829,IF($AA829='Control Panel'!$F$39,$AA829,IF($AA829='Control Panel'!$F$40,$AA829,IF($AA829='Control Panel'!$F$41,$AA829,"Error -- Availability entered in an incorrect format"))))))))</f>
        <v>N</v>
      </c>
    </row>
    <row r="830" spans="1:28" s="15" customFormat="1" x14ac:dyDescent="0.35">
      <c r="A830" s="7">
        <v>818</v>
      </c>
      <c r="B830" s="6"/>
      <c r="C830" s="12"/>
      <c r="D830" s="8"/>
      <c r="E830" s="12"/>
      <c r="F830" s="216" t="str">
        <f t="shared" si="24"/>
        <v>N/A</v>
      </c>
      <c r="G830" s="6"/>
      <c r="AA830" s="15" t="str">
        <f t="shared" si="25"/>
        <v/>
      </c>
      <c r="AB830" s="15" t="str">
        <f>IF(LEN($AA830)=0,"N",IF(LEN($AA830)&gt;1,"Error -- Availability entered in an incorrect format",IF($AA830='Control Panel'!$F$36,$AA830,IF($AA830='Control Panel'!$F$37,$AA830,IF($AA830='Control Panel'!$F$38,$AA830,IF($AA830='Control Panel'!$F$39,$AA830,IF($AA830='Control Panel'!$F$40,$AA830,IF($AA830='Control Panel'!$F$41,$AA830,"Error -- Availability entered in an incorrect format"))))))))</f>
        <v>N</v>
      </c>
    </row>
    <row r="831" spans="1:28" s="15" customFormat="1" x14ac:dyDescent="0.35">
      <c r="A831" s="7">
        <v>819</v>
      </c>
      <c r="B831" s="6"/>
      <c r="C831" s="12"/>
      <c r="D831" s="8"/>
      <c r="E831" s="12"/>
      <c r="F831" s="216" t="str">
        <f t="shared" si="24"/>
        <v>N/A</v>
      </c>
      <c r="G831" s="6"/>
      <c r="AA831" s="15" t="str">
        <f t="shared" si="25"/>
        <v/>
      </c>
      <c r="AB831" s="15" t="str">
        <f>IF(LEN($AA831)=0,"N",IF(LEN($AA831)&gt;1,"Error -- Availability entered in an incorrect format",IF($AA831='Control Panel'!$F$36,$AA831,IF($AA831='Control Panel'!$F$37,$AA831,IF($AA831='Control Panel'!$F$38,$AA831,IF($AA831='Control Panel'!$F$39,$AA831,IF($AA831='Control Panel'!$F$40,$AA831,IF($AA831='Control Panel'!$F$41,$AA831,"Error -- Availability entered in an incorrect format"))))))))</f>
        <v>N</v>
      </c>
    </row>
    <row r="832" spans="1:28" s="15" customFormat="1" x14ac:dyDescent="0.35">
      <c r="A832" s="7">
        <v>820</v>
      </c>
      <c r="B832" s="6"/>
      <c r="C832" s="12"/>
      <c r="D832" s="8"/>
      <c r="E832" s="12"/>
      <c r="F832" s="216" t="str">
        <f t="shared" si="24"/>
        <v>N/A</v>
      </c>
      <c r="G832" s="6"/>
      <c r="AA832" s="15" t="str">
        <f t="shared" si="25"/>
        <v/>
      </c>
      <c r="AB832" s="15" t="str">
        <f>IF(LEN($AA832)=0,"N",IF(LEN($AA832)&gt;1,"Error -- Availability entered in an incorrect format",IF($AA832='Control Panel'!$F$36,$AA832,IF($AA832='Control Panel'!$F$37,$AA832,IF($AA832='Control Panel'!$F$38,$AA832,IF($AA832='Control Panel'!$F$39,$AA832,IF($AA832='Control Panel'!$F$40,$AA832,IF($AA832='Control Panel'!$F$41,$AA832,"Error -- Availability entered in an incorrect format"))))))))</f>
        <v>N</v>
      </c>
    </row>
    <row r="833" spans="1:28" s="15" customFormat="1" x14ac:dyDescent="0.35">
      <c r="A833" s="7">
        <v>821</v>
      </c>
      <c r="B833" s="6"/>
      <c r="C833" s="12"/>
      <c r="D833" s="8"/>
      <c r="E833" s="12"/>
      <c r="F833" s="216" t="str">
        <f t="shared" si="24"/>
        <v>N/A</v>
      </c>
      <c r="G833" s="6"/>
      <c r="AA833" s="15" t="str">
        <f t="shared" si="25"/>
        <v/>
      </c>
      <c r="AB833" s="15" t="str">
        <f>IF(LEN($AA833)=0,"N",IF(LEN($AA833)&gt;1,"Error -- Availability entered in an incorrect format",IF($AA833='Control Panel'!$F$36,$AA833,IF($AA833='Control Panel'!$F$37,$AA833,IF($AA833='Control Panel'!$F$38,$AA833,IF($AA833='Control Panel'!$F$39,$AA833,IF($AA833='Control Panel'!$F$40,$AA833,IF($AA833='Control Panel'!$F$41,$AA833,"Error -- Availability entered in an incorrect format"))))))))</f>
        <v>N</v>
      </c>
    </row>
    <row r="834" spans="1:28" s="15" customFormat="1" x14ac:dyDescent="0.35">
      <c r="A834" s="7">
        <v>822</v>
      </c>
      <c r="B834" s="6"/>
      <c r="C834" s="12"/>
      <c r="D834" s="8"/>
      <c r="E834" s="12"/>
      <c r="F834" s="216" t="str">
        <f t="shared" si="24"/>
        <v>N/A</v>
      </c>
      <c r="G834" s="6"/>
      <c r="AA834" s="15" t="str">
        <f t="shared" si="25"/>
        <v/>
      </c>
      <c r="AB834" s="15" t="str">
        <f>IF(LEN($AA834)=0,"N",IF(LEN($AA834)&gt;1,"Error -- Availability entered in an incorrect format",IF($AA834='Control Panel'!$F$36,$AA834,IF($AA834='Control Panel'!$F$37,$AA834,IF($AA834='Control Panel'!$F$38,$AA834,IF($AA834='Control Panel'!$F$39,$AA834,IF($AA834='Control Panel'!$F$40,$AA834,IF($AA834='Control Panel'!$F$41,$AA834,"Error -- Availability entered in an incorrect format"))))))))</f>
        <v>N</v>
      </c>
    </row>
    <row r="835" spans="1:28" s="15" customFormat="1" x14ac:dyDescent="0.35">
      <c r="A835" s="7">
        <v>823</v>
      </c>
      <c r="B835" s="6"/>
      <c r="C835" s="12"/>
      <c r="D835" s="8"/>
      <c r="E835" s="12"/>
      <c r="F835" s="216" t="str">
        <f t="shared" si="24"/>
        <v>N/A</v>
      </c>
      <c r="G835" s="6"/>
      <c r="AA835" s="15" t="str">
        <f t="shared" si="25"/>
        <v/>
      </c>
      <c r="AB835" s="15" t="str">
        <f>IF(LEN($AA835)=0,"N",IF(LEN($AA835)&gt;1,"Error -- Availability entered in an incorrect format",IF($AA835='Control Panel'!$F$36,$AA835,IF($AA835='Control Panel'!$F$37,$AA835,IF($AA835='Control Panel'!$F$38,$AA835,IF($AA835='Control Panel'!$F$39,$AA835,IF($AA835='Control Panel'!$F$40,$AA835,IF($AA835='Control Panel'!$F$41,$AA835,"Error -- Availability entered in an incorrect format"))))))))</f>
        <v>N</v>
      </c>
    </row>
    <row r="836" spans="1:28" s="15" customFormat="1" x14ac:dyDescent="0.35">
      <c r="A836" s="7">
        <v>824</v>
      </c>
      <c r="B836" s="6"/>
      <c r="C836" s="12"/>
      <c r="D836" s="8"/>
      <c r="E836" s="12"/>
      <c r="F836" s="216" t="str">
        <f t="shared" si="24"/>
        <v>N/A</v>
      </c>
      <c r="G836" s="6"/>
      <c r="AA836" s="15" t="str">
        <f t="shared" si="25"/>
        <v/>
      </c>
      <c r="AB836" s="15" t="str">
        <f>IF(LEN($AA836)=0,"N",IF(LEN($AA836)&gt;1,"Error -- Availability entered in an incorrect format",IF($AA836='Control Panel'!$F$36,$AA836,IF($AA836='Control Panel'!$F$37,$AA836,IF($AA836='Control Panel'!$F$38,$AA836,IF($AA836='Control Panel'!$F$39,$AA836,IF($AA836='Control Panel'!$F$40,$AA836,IF($AA836='Control Panel'!$F$41,$AA836,"Error -- Availability entered in an incorrect format"))))))))</f>
        <v>N</v>
      </c>
    </row>
    <row r="837" spans="1:28" s="15" customFormat="1" x14ac:dyDescent="0.35">
      <c r="A837" s="7">
        <v>825</v>
      </c>
      <c r="B837" s="6"/>
      <c r="C837" s="12"/>
      <c r="D837" s="8"/>
      <c r="E837" s="12"/>
      <c r="F837" s="216" t="str">
        <f t="shared" si="24"/>
        <v>N/A</v>
      </c>
      <c r="G837" s="6"/>
      <c r="AA837" s="15" t="str">
        <f t="shared" si="25"/>
        <v/>
      </c>
      <c r="AB837" s="15" t="str">
        <f>IF(LEN($AA837)=0,"N",IF(LEN($AA837)&gt;1,"Error -- Availability entered in an incorrect format",IF($AA837='Control Panel'!$F$36,$AA837,IF($AA837='Control Panel'!$F$37,$AA837,IF($AA837='Control Panel'!$F$38,$AA837,IF($AA837='Control Panel'!$F$39,$AA837,IF($AA837='Control Panel'!$F$40,$AA837,IF($AA837='Control Panel'!$F$41,$AA837,"Error -- Availability entered in an incorrect format"))))))))</f>
        <v>N</v>
      </c>
    </row>
    <row r="838" spans="1:28" s="15" customFormat="1" x14ac:dyDescent="0.35">
      <c r="A838" s="7">
        <v>826</v>
      </c>
      <c r="B838" s="6"/>
      <c r="C838" s="12"/>
      <c r="D838" s="8"/>
      <c r="E838" s="12"/>
      <c r="F838" s="216" t="str">
        <f t="shared" si="24"/>
        <v>N/A</v>
      </c>
      <c r="G838" s="6"/>
      <c r="AA838" s="15" t="str">
        <f t="shared" si="25"/>
        <v/>
      </c>
      <c r="AB838" s="15" t="str">
        <f>IF(LEN($AA838)=0,"N",IF(LEN($AA838)&gt;1,"Error -- Availability entered in an incorrect format",IF($AA838='Control Panel'!$F$36,$AA838,IF($AA838='Control Panel'!$F$37,$AA838,IF($AA838='Control Panel'!$F$38,$AA838,IF($AA838='Control Panel'!$F$39,$AA838,IF($AA838='Control Panel'!$F$40,$AA838,IF($AA838='Control Panel'!$F$41,$AA838,"Error -- Availability entered in an incorrect format"))))))))</f>
        <v>N</v>
      </c>
    </row>
    <row r="839" spans="1:28" s="15" customFormat="1" x14ac:dyDescent="0.35">
      <c r="A839" s="7">
        <v>827</v>
      </c>
      <c r="B839" s="6"/>
      <c r="C839" s="12"/>
      <c r="D839" s="8"/>
      <c r="E839" s="12"/>
      <c r="F839" s="216" t="str">
        <f t="shared" si="24"/>
        <v>N/A</v>
      </c>
      <c r="G839" s="6"/>
      <c r="AA839" s="15" t="str">
        <f t="shared" si="25"/>
        <v/>
      </c>
      <c r="AB839" s="15" t="str">
        <f>IF(LEN($AA839)=0,"N",IF(LEN($AA839)&gt;1,"Error -- Availability entered in an incorrect format",IF($AA839='Control Panel'!$F$36,$AA839,IF($AA839='Control Panel'!$F$37,$AA839,IF($AA839='Control Panel'!$F$38,$AA839,IF($AA839='Control Panel'!$F$39,$AA839,IF($AA839='Control Panel'!$F$40,$AA839,IF($AA839='Control Panel'!$F$41,$AA839,"Error -- Availability entered in an incorrect format"))))))))</f>
        <v>N</v>
      </c>
    </row>
    <row r="840" spans="1:28" s="15" customFormat="1" x14ac:dyDescent="0.35">
      <c r="A840" s="7">
        <v>828</v>
      </c>
      <c r="B840" s="6"/>
      <c r="C840" s="12"/>
      <c r="D840" s="8"/>
      <c r="E840" s="12"/>
      <c r="F840" s="216" t="str">
        <f t="shared" si="24"/>
        <v>N/A</v>
      </c>
      <c r="G840" s="6"/>
      <c r="AA840" s="15" t="str">
        <f t="shared" si="25"/>
        <v/>
      </c>
      <c r="AB840" s="15" t="str">
        <f>IF(LEN($AA840)=0,"N",IF(LEN($AA840)&gt;1,"Error -- Availability entered in an incorrect format",IF($AA840='Control Panel'!$F$36,$AA840,IF($AA840='Control Panel'!$F$37,$AA840,IF($AA840='Control Panel'!$F$38,$AA840,IF($AA840='Control Panel'!$F$39,$AA840,IF($AA840='Control Panel'!$F$40,$AA840,IF($AA840='Control Panel'!$F$41,$AA840,"Error -- Availability entered in an incorrect format"))))))))</f>
        <v>N</v>
      </c>
    </row>
    <row r="841" spans="1:28" s="15" customFormat="1" x14ac:dyDescent="0.35">
      <c r="A841" s="7">
        <v>829</v>
      </c>
      <c r="B841" s="6"/>
      <c r="C841" s="12"/>
      <c r="D841" s="8"/>
      <c r="E841" s="12"/>
      <c r="F841" s="216" t="str">
        <f t="shared" si="24"/>
        <v>N/A</v>
      </c>
      <c r="G841" s="6"/>
      <c r="AA841" s="15" t="str">
        <f t="shared" si="25"/>
        <v/>
      </c>
      <c r="AB841" s="15" t="str">
        <f>IF(LEN($AA841)=0,"N",IF(LEN($AA841)&gt;1,"Error -- Availability entered in an incorrect format",IF($AA841='Control Panel'!$F$36,$AA841,IF($AA841='Control Panel'!$F$37,$AA841,IF($AA841='Control Panel'!$F$38,$AA841,IF($AA841='Control Panel'!$F$39,$AA841,IF($AA841='Control Panel'!$F$40,$AA841,IF($AA841='Control Panel'!$F$41,$AA841,"Error -- Availability entered in an incorrect format"))))))))</f>
        <v>N</v>
      </c>
    </row>
    <row r="842" spans="1:28" s="15" customFormat="1" x14ac:dyDescent="0.35">
      <c r="A842" s="7">
        <v>830</v>
      </c>
      <c r="B842" s="6"/>
      <c r="C842" s="12"/>
      <c r="D842" s="8"/>
      <c r="E842" s="12"/>
      <c r="F842" s="216" t="str">
        <f t="shared" si="24"/>
        <v>N/A</v>
      </c>
      <c r="G842" s="6"/>
      <c r="AA842" s="15" t="str">
        <f t="shared" si="25"/>
        <v/>
      </c>
      <c r="AB842" s="15" t="str">
        <f>IF(LEN($AA842)=0,"N",IF(LEN($AA842)&gt;1,"Error -- Availability entered in an incorrect format",IF($AA842='Control Panel'!$F$36,$AA842,IF($AA842='Control Panel'!$F$37,$AA842,IF($AA842='Control Panel'!$F$38,$AA842,IF($AA842='Control Panel'!$F$39,$AA842,IF($AA842='Control Panel'!$F$40,$AA842,IF($AA842='Control Panel'!$F$41,$AA842,"Error -- Availability entered in an incorrect format"))))))))</f>
        <v>N</v>
      </c>
    </row>
    <row r="843" spans="1:28" s="15" customFormat="1" x14ac:dyDescent="0.35">
      <c r="A843" s="7">
        <v>831</v>
      </c>
      <c r="B843" s="6"/>
      <c r="C843" s="12"/>
      <c r="D843" s="8"/>
      <c r="E843" s="12"/>
      <c r="F843" s="216" t="str">
        <f t="shared" si="24"/>
        <v>N/A</v>
      </c>
      <c r="G843" s="6"/>
      <c r="AA843" s="15" t="str">
        <f t="shared" si="25"/>
        <v/>
      </c>
      <c r="AB843" s="15" t="str">
        <f>IF(LEN($AA843)=0,"N",IF(LEN($AA843)&gt;1,"Error -- Availability entered in an incorrect format",IF($AA843='Control Panel'!$F$36,$AA843,IF($AA843='Control Panel'!$F$37,$AA843,IF($AA843='Control Panel'!$F$38,$AA843,IF($AA843='Control Panel'!$F$39,$AA843,IF($AA843='Control Panel'!$F$40,$AA843,IF($AA843='Control Panel'!$F$41,$AA843,"Error -- Availability entered in an incorrect format"))))))))</f>
        <v>N</v>
      </c>
    </row>
    <row r="844" spans="1:28" s="15" customFormat="1" x14ac:dyDescent="0.35">
      <c r="A844" s="7">
        <v>832</v>
      </c>
      <c r="B844" s="6"/>
      <c r="C844" s="12"/>
      <c r="D844" s="8"/>
      <c r="E844" s="12"/>
      <c r="F844" s="216" t="str">
        <f t="shared" si="24"/>
        <v>N/A</v>
      </c>
      <c r="G844" s="6"/>
      <c r="AA844" s="15" t="str">
        <f t="shared" si="25"/>
        <v/>
      </c>
      <c r="AB844" s="15" t="str">
        <f>IF(LEN($AA844)=0,"N",IF(LEN($AA844)&gt;1,"Error -- Availability entered in an incorrect format",IF($AA844='Control Panel'!$F$36,$AA844,IF($AA844='Control Panel'!$F$37,$AA844,IF($AA844='Control Panel'!$F$38,$AA844,IF($AA844='Control Panel'!$F$39,$AA844,IF($AA844='Control Panel'!$F$40,$AA844,IF($AA844='Control Panel'!$F$41,$AA844,"Error -- Availability entered in an incorrect format"))))))))</f>
        <v>N</v>
      </c>
    </row>
    <row r="845" spans="1:28" s="15" customFormat="1" x14ac:dyDescent="0.35">
      <c r="A845" s="7">
        <v>833</v>
      </c>
      <c r="B845" s="6"/>
      <c r="C845" s="12"/>
      <c r="D845" s="8"/>
      <c r="E845" s="12"/>
      <c r="F845" s="216" t="str">
        <f t="shared" si="24"/>
        <v>N/A</v>
      </c>
      <c r="G845" s="6"/>
      <c r="AA845" s="15" t="str">
        <f t="shared" si="25"/>
        <v/>
      </c>
      <c r="AB845" s="15" t="str">
        <f>IF(LEN($AA845)=0,"N",IF(LEN($AA845)&gt;1,"Error -- Availability entered in an incorrect format",IF($AA845='Control Panel'!$F$36,$AA845,IF($AA845='Control Panel'!$F$37,$AA845,IF($AA845='Control Panel'!$F$38,$AA845,IF($AA845='Control Panel'!$F$39,$AA845,IF($AA845='Control Panel'!$F$40,$AA845,IF($AA845='Control Panel'!$F$41,$AA845,"Error -- Availability entered in an incorrect format"))))))))</f>
        <v>N</v>
      </c>
    </row>
    <row r="846" spans="1:28" s="15" customFormat="1" x14ac:dyDescent="0.35">
      <c r="A846" s="7">
        <v>834</v>
      </c>
      <c r="B846" s="6"/>
      <c r="C846" s="12"/>
      <c r="D846" s="8"/>
      <c r="E846" s="12"/>
      <c r="F846" s="216" t="str">
        <f t="shared" ref="F846:F909" si="26">IF($D$10=$A$9,"N/A",$D$10)</f>
        <v>N/A</v>
      </c>
      <c r="G846" s="6"/>
      <c r="AA846" s="15" t="str">
        <f t="shared" ref="AA846:AA909" si="27">TRIM($D846)</f>
        <v/>
      </c>
      <c r="AB846" s="15" t="str">
        <f>IF(LEN($AA846)=0,"N",IF(LEN($AA846)&gt;1,"Error -- Availability entered in an incorrect format",IF($AA846='Control Panel'!$F$36,$AA846,IF($AA846='Control Panel'!$F$37,$AA846,IF($AA846='Control Panel'!$F$38,$AA846,IF($AA846='Control Panel'!$F$39,$AA846,IF($AA846='Control Panel'!$F$40,$AA846,IF($AA846='Control Panel'!$F$41,$AA846,"Error -- Availability entered in an incorrect format"))))))))</f>
        <v>N</v>
      </c>
    </row>
    <row r="847" spans="1:28" s="15" customFormat="1" x14ac:dyDescent="0.35">
      <c r="A847" s="7">
        <v>835</v>
      </c>
      <c r="B847" s="6"/>
      <c r="C847" s="12"/>
      <c r="D847" s="8"/>
      <c r="E847" s="12"/>
      <c r="F847" s="216" t="str">
        <f t="shared" si="26"/>
        <v>N/A</v>
      </c>
      <c r="G847" s="6"/>
      <c r="AA847" s="15" t="str">
        <f t="shared" si="27"/>
        <v/>
      </c>
      <c r="AB847" s="15" t="str">
        <f>IF(LEN($AA847)=0,"N",IF(LEN($AA847)&gt;1,"Error -- Availability entered in an incorrect format",IF($AA847='Control Panel'!$F$36,$AA847,IF($AA847='Control Panel'!$F$37,$AA847,IF($AA847='Control Panel'!$F$38,$AA847,IF($AA847='Control Panel'!$F$39,$AA847,IF($AA847='Control Panel'!$F$40,$AA847,IF($AA847='Control Panel'!$F$41,$AA847,"Error -- Availability entered in an incorrect format"))))))))</f>
        <v>N</v>
      </c>
    </row>
    <row r="848" spans="1:28" s="15" customFormat="1" x14ac:dyDescent="0.35">
      <c r="A848" s="7">
        <v>836</v>
      </c>
      <c r="B848" s="6"/>
      <c r="C848" s="12"/>
      <c r="D848" s="8"/>
      <c r="E848" s="12"/>
      <c r="F848" s="216" t="str">
        <f t="shared" si="26"/>
        <v>N/A</v>
      </c>
      <c r="G848" s="6"/>
      <c r="AA848" s="15" t="str">
        <f t="shared" si="27"/>
        <v/>
      </c>
      <c r="AB848" s="15" t="str">
        <f>IF(LEN($AA848)=0,"N",IF(LEN($AA848)&gt;1,"Error -- Availability entered in an incorrect format",IF($AA848='Control Panel'!$F$36,$AA848,IF($AA848='Control Panel'!$F$37,$AA848,IF($AA848='Control Panel'!$F$38,$AA848,IF($AA848='Control Panel'!$F$39,$AA848,IF($AA848='Control Panel'!$F$40,$AA848,IF($AA848='Control Panel'!$F$41,$AA848,"Error -- Availability entered in an incorrect format"))))))))</f>
        <v>N</v>
      </c>
    </row>
    <row r="849" spans="1:28" s="15" customFormat="1" x14ac:dyDescent="0.35">
      <c r="A849" s="7">
        <v>837</v>
      </c>
      <c r="B849" s="6"/>
      <c r="C849" s="12"/>
      <c r="D849" s="8"/>
      <c r="E849" s="12"/>
      <c r="F849" s="216" t="str">
        <f t="shared" si="26"/>
        <v>N/A</v>
      </c>
      <c r="G849" s="6"/>
      <c r="AA849" s="15" t="str">
        <f t="shared" si="27"/>
        <v/>
      </c>
      <c r="AB849" s="15" t="str">
        <f>IF(LEN($AA849)=0,"N",IF(LEN($AA849)&gt;1,"Error -- Availability entered in an incorrect format",IF($AA849='Control Panel'!$F$36,$AA849,IF($AA849='Control Panel'!$F$37,$AA849,IF($AA849='Control Panel'!$F$38,$AA849,IF($AA849='Control Panel'!$F$39,$AA849,IF($AA849='Control Panel'!$F$40,$AA849,IF($AA849='Control Panel'!$F$41,$AA849,"Error -- Availability entered in an incorrect format"))))))))</f>
        <v>N</v>
      </c>
    </row>
    <row r="850" spans="1:28" s="15" customFormat="1" x14ac:dyDescent="0.35">
      <c r="A850" s="7">
        <v>838</v>
      </c>
      <c r="B850" s="6"/>
      <c r="C850" s="12"/>
      <c r="D850" s="8"/>
      <c r="E850" s="12"/>
      <c r="F850" s="216" t="str">
        <f t="shared" si="26"/>
        <v>N/A</v>
      </c>
      <c r="G850" s="6"/>
      <c r="AA850" s="15" t="str">
        <f t="shared" si="27"/>
        <v/>
      </c>
      <c r="AB850" s="15" t="str">
        <f>IF(LEN($AA850)=0,"N",IF(LEN($AA850)&gt;1,"Error -- Availability entered in an incorrect format",IF($AA850='Control Panel'!$F$36,$AA850,IF($AA850='Control Panel'!$F$37,$AA850,IF($AA850='Control Panel'!$F$38,$AA850,IF($AA850='Control Panel'!$F$39,$AA850,IF($AA850='Control Panel'!$F$40,$AA850,IF($AA850='Control Panel'!$F$41,$AA850,"Error -- Availability entered in an incorrect format"))))))))</f>
        <v>N</v>
      </c>
    </row>
    <row r="851" spans="1:28" s="15" customFormat="1" x14ac:dyDescent="0.35">
      <c r="A851" s="7">
        <v>839</v>
      </c>
      <c r="B851" s="6"/>
      <c r="C851" s="12"/>
      <c r="D851" s="8"/>
      <c r="E851" s="12"/>
      <c r="F851" s="216" t="str">
        <f t="shared" si="26"/>
        <v>N/A</v>
      </c>
      <c r="G851" s="6"/>
      <c r="AA851" s="15" t="str">
        <f t="shared" si="27"/>
        <v/>
      </c>
      <c r="AB851" s="15" t="str">
        <f>IF(LEN($AA851)=0,"N",IF(LEN($AA851)&gt;1,"Error -- Availability entered in an incorrect format",IF($AA851='Control Panel'!$F$36,$AA851,IF($AA851='Control Panel'!$F$37,$AA851,IF($AA851='Control Panel'!$F$38,$AA851,IF($AA851='Control Panel'!$F$39,$AA851,IF($AA851='Control Panel'!$F$40,$AA851,IF($AA851='Control Panel'!$F$41,$AA851,"Error -- Availability entered in an incorrect format"))))))))</f>
        <v>N</v>
      </c>
    </row>
    <row r="852" spans="1:28" s="15" customFormat="1" x14ac:dyDescent="0.35">
      <c r="A852" s="7">
        <v>840</v>
      </c>
      <c r="B852" s="6"/>
      <c r="C852" s="12"/>
      <c r="D852" s="8"/>
      <c r="E852" s="12"/>
      <c r="F852" s="216" t="str">
        <f t="shared" si="26"/>
        <v>N/A</v>
      </c>
      <c r="G852" s="6"/>
      <c r="AA852" s="15" t="str">
        <f t="shared" si="27"/>
        <v/>
      </c>
      <c r="AB852" s="15" t="str">
        <f>IF(LEN($AA852)=0,"N",IF(LEN($AA852)&gt;1,"Error -- Availability entered in an incorrect format",IF($AA852='Control Panel'!$F$36,$AA852,IF($AA852='Control Panel'!$F$37,$AA852,IF($AA852='Control Panel'!$F$38,$AA852,IF($AA852='Control Panel'!$F$39,$AA852,IF($AA852='Control Panel'!$F$40,$AA852,IF($AA852='Control Panel'!$F$41,$AA852,"Error -- Availability entered in an incorrect format"))))))))</f>
        <v>N</v>
      </c>
    </row>
    <row r="853" spans="1:28" s="15" customFormat="1" x14ac:dyDescent="0.35">
      <c r="A853" s="7">
        <v>841</v>
      </c>
      <c r="B853" s="6"/>
      <c r="C853" s="12"/>
      <c r="D853" s="8"/>
      <c r="E853" s="12"/>
      <c r="F853" s="216" t="str">
        <f t="shared" si="26"/>
        <v>N/A</v>
      </c>
      <c r="G853" s="6"/>
      <c r="AA853" s="15" t="str">
        <f t="shared" si="27"/>
        <v/>
      </c>
      <c r="AB853" s="15" t="str">
        <f>IF(LEN($AA853)=0,"N",IF(LEN($AA853)&gt;1,"Error -- Availability entered in an incorrect format",IF($AA853='Control Panel'!$F$36,$AA853,IF($AA853='Control Panel'!$F$37,$AA853,IF($AA853='Control Panel'!$F$38,$AA853,IF($AA853='Control Panel'!$F$39,$AA853,IF($AA853='Control Panel'!$F$40,$AA853,IF($AA853='Control Panel'!$F$41,$AA853,"Error -- Availability entered in an incorrect format"))))))))</f>
        <v>N</v>
      </c>
    </row>
    <row r="854" spans="1:28" s="15" customFormat="1" x14ac:dyDescent="0.35">
      <c r="A854" s="7">
        <v>842</v>
      </c>
      <c r="B854" s="6"/>
      <c r="C854" s="12"/>
      <c r="D854" s="8"/>
      <c r="E854" s="12"/>
      <c r="F854" s="216" t="str">
        <f t="shared" si="26"/>
        <v>N/A</v>
      </c>
      <c r="G854" s="6"/>
      <c r="AA854" s="15" t="str">
        <f t="shared" si="27"/>
        <v/>
      </c>
      <c r="AB854" s="15" t="str">
        <f>IF(LEN($AA854)=0,"N",IF(LEN($AA854)&gt;1,"Error -- Availability entered in an incorrect format",IF($AA854='Control Panel'!$F$36,$AA854,IF($AA854='Control Panel'!$F$37,$AA854,IF($AA854='Control Panel'!$F$38,$AA854,IF($AA854='Control Panel'!$F$39,$AA854,IF($AA854='Control Panel'!$F$40,$AA854,IF($AA854='Control Panel'!$F$41,$AA854,"Error -- Availability entered in an incorrect format"))))))))</f>
        <v>N</v>
      </c>
    </row>
    <row r="855" spans="1:28" s="15" customFormat="1" x14ac:dyDescent="0.35">
      <c r="A855" s="7">
        <v>843</v>
      </c>
      <c r="B855" s="6"/>
      <c r="C855" s="12"/>
      <c r="D855" s="8"/>
      <c r="E855" s="12"/>
      <c r="F855" s="216" t="str">
        <f t="shared" si="26"/>
        <v>N/A</v>
      </c>
      <c r="G855" s="6"/>
      <c r="AA855" s="15" t="str">
        <f t="shared" si="27"/>
        <v/>
      </c>
      <c r="AB855" s="15" t="str">
        <f>IF(LEN($AA855)=0,"N",IF(LEN($AA855)&gt;1,"Error -- Availability entered in an incorrect format",IF($AA855='Control Panel'!$F$36,$AA855,IF($AA855='Control Panel'!$F$37,$AA855,IF($AA855='Control Panel'!$F$38,$AA855,IF($AA855='Control Panel'!$F$39,$AA855,IF($AA855='Control Panel'!$F$40,$AA855,IF($AA855='Control Panel'!$F$41,$AA855,"Error -- Availability entered in an incorrect format"))))))))</f>
        <v>N</v>
      </c>
    </row>
    <row r="856" spans="1:28" s="15" customFormat="1" x14ac:dyDescent="0.35">
      <c r="A856" s="7">
        <v>844</v>
      </c>
      <c r="B856" s="6"/>
      <c r="C856" s="12"/>
      <c r="D856" s="8"/>
      <c r="E856" s="12"/>
      <c r="F856" s="216" t="str">
        <f t="shared" si="26"/>
        <v>N/A</v>
      </c>
      <c r="G856" s="6"/>
      <c r="AA856" s="15" t="str">
        <f t="shared" si="27"/>
        <v/>
      </c>
      <c r="AB856" s="15" t="str">
        <f>IF(LEN($AA856)=0,"N",IF(LEN($AA856)&gt;1,"Error -- Availability entered in an incorrect format",IF($AA856='Control Panel'!$F$36,$AA856,IF($AA856='Control Panel'!$F$37,$AA856,IF($AA856='Control Panel'!$F$38,$AA856,IF($AA856='Control Panel'!$F$39,$AA856,IF($AA856='Control Panel'!$F$40,$AA856,IF($AA856='Control Panel'!$F$41,$AA856,"Error -- Availability entered in an incorrect format"))))))))</f>
        <v>N</v>
      </c>
    </row>
    <row r="857" spans="1:28" s="15" customFormat="1" x14ac:dyDescent="0.35">
      <c r="A857" s="7">
        <v>845</v>
      </c>
      <c r="B857" s="6"/>
      <c r="C857" s="12"/>
      <c r="D857" s="8"/>
      <c r="E857" s="12"/>
      <c r="F857" s="216" t="str">
        <f t="shared" si="26"/>
        <v>N/A</v>
      </c>
      <c r="G857" s="6"/>
      <c r="AA857" s="15" t="str">
        <f t="shared" si="27"/>
        <v/>
      </c>
      <c r="AB857" s="15" t="str">
        <f>IF(LEN($AA857)=0,"N",IF(LEN($AA857)&gt;1,"Error -- Availability entered in an incorrect format",IF($AA857='Control Panel'!$F$36,$AA857,IF($AA857='Control Panel'!$F$37,$AA857,IF($AA857='Control Panel'!$F$38,$AA857,IF($AA857='Control Panel'!$F$39,$AA857,IF($AA857='Control Panel'!$F$40,$AA857,IF($AA857='Control Panel'!$F$41,$AA857,"Error -- Availability entered in an incorrect format"))))))))</f>
        <v>N</v>
      </c>
    </row>
    <row r="858" spans="1:28" s="15" customFormat="1" x14ac:dyDescent="0.35">
      <c r="A858" s="7">
        <v>846</v>
      </c>
      <c r="B858" s="6"/>
      <c r="C858" s="12"/>
      <c r="D858" s="8"/>
      <c r="E858" s="12"/>
      <c r="F858" s="216" t="str">
        <f t="shared" si="26"/>
        <v>N/A</v>
      </c>
      <c r="G858" s="6"/>
      <c r="AA858" s="15" t="str">
        <f t="shared" si="27"/>
        <v/>
      </c>
      <c r="AB858" s="15" t="str">
        <f>IF(LEN($AA858)=0,"N",IF(LEN($AA858)&gt;1,"Error -- Availability entered in an incorrect format",IF($AA858='Control Panel'!$F$36,$AA858,IF($AA858='Control Panel'!$F$37,$AA858,IF($AA858='Control Panel'!$F$38,$AA858,IF($AA858='Control Panel'!$F$39,$AA858,IF($AA858='Control Panel'!$F$40,$AA858,IF($AA858='Control Panel'!$F$41,$AA858,"Error -- Availability entered in an incorrect format"))))))))</f>
        <v>N</v>
      </c>
    </row>
    <row r="859" spans="1:28" s="15" customFormat="1" x14ac:dyDescent="0.35">
      <c r="A859" s="7">
        <v>847</v>
      </c>
      <c r="B859" s="6"/>
      <c r="C859" s="12"/>
      <c r="D859" s="8"/>
      <c r="E859" s="12"/>
      <c r="F859" s="216" t="str">
        <f t="shared" si="26"/>
        <v>N/A</v>
      </c>
      <c r="G859" s="6"/>
      <c r="AA859" s="15" t="str">
        <f t="shared" si="27"/>
        <v/>
      </c>
      <c r="AB859" s="15" t="str">
        <f>IF(LEN($AA859)=0,"N",IF(LEN($AA859)&gt;1,"Error -- Availability entered in an incorrect format",IF($AA859='Control Panel'!$F$36,$AA859,IF($AA859='Control Panel'!$F$37,$AA859,IF($AA859='Control Panel'!$F$38,$AA859,IF($AA859='Control Panel'!$F$39,$AA859,IF($AA859='Control Panel'!$F$40,$AA859,IF($AA859='Control Panel'!$F$41,$AA859,"Error -- Availability entered in an incorrect format"))))))))</f>
        <v>N</v>
      </c>
    </row>
    <row r="860" spans="1:28" s="15" customFormat="1" x14ac:dyDescent="0.35">
      <c r="A860" s="7">
        <v>848</v>
      </c>
      <c r="B860" s="6"/>
      <c r="C860" s="12"/>
      <c r="D860" s="8"/>
      <c r="E860" s="12"/>
      <c r="F860" s="216" t="str">
        <f t="shared" si="26"/>
        <v>N/A</v>
      </c>
      <c r="G860" s="6"/>
      <c r="AA860" s="15" t="str">
        <f t="shared" si="27"/>
        <v/>
      </c>
      <c r="AB860" s="15" t="str">
        <f>IF(LEN($AA860)=0,"N",IF(LEN($AA860)&gt;1,"Error -- Availability entered in an incorrect format",IF($AA860='Control Panel'!$F$36,$AA860,IF($AA860='Control Panel'!$F$37,$AA860,IF($AA860='Control Panel'!$F$38,$AA860,IF($AA860='Control Panel'!$F$39,$AA860,IF($AA860='Control Panel'!$F$40,$AA860,IF($AA860='Control Panel'!$F$41,$AA860,"Error -- Availability entered in an incorrect format"))))))))</f>
        <v>N</v>
      </c>
    </row>
    <row r="861" spans="1:28" s="15" customFormat="1" x14ac:dyDescent="0.35">
      <c r="A861" s="7">
        <v>849</v>
      </c>
      <c r="B861" s="6"/>
      <c r="C861" s="12"/>
      <c r="D861" s="8"/>
      <c r="E861" s="12"/>
      <c r="F861" s="216" t="str">
        <f t="shared" si="26"/>
        <v>N/A</v>
      </c>
      <c r="G861" s="6"/>
      <c r="AA861" s="15" t="str">
        <f t="shared" si="27"/>
        <v/>
      </c>
      <c r="AB861" s="15" t="str">
        <f>IF(LEN($AA861)=0,"N",IF(LEN($AA861)&gt;1,"Error -- Availability entered in an incorrect format",IF($AA861='Control Panel'!$F$36,$AA861,IF($AA861='Control Panel'!$F$37,$AA861,IF($AA861='Control Panel'!$F$38,$AA861,IF($AA861='Control Panel'!$F$39,$AA861,IF($AA861='Control Panel'!$F$40,$AA861,IF($AA861='Control Panel'!$F$41,$AA861,"Error -- Availability entered in an incorrect format"))))))))</f>
        <v>N</v>
      </c>
    </row>
    <row r="862" spans="1:28" s="15" customFormat="1" x14ac:dyDescent="0.35">
      <c r="A862" s="7">
        <v>850</v>
      </c>
      <c r="B862" s="6"/>
      <c r="C862" s="12"/>
      <c r="D862" s="8"/>
      <c r="E862" s="12"/>
      <c r="F862" s="216" t="str">
        <f t="shared" si="26"/>
        <v>N/A</v>
      </c>
      <c r="G862" s="6"/>
      <c r="AA862" s="15" t="str">
        <f t="shared" si="27"/>
        <v/>
      </c>
      <c r="AB862" s="15" t="str">
        <f>IF(LEN($AA862)=0,"N",IF(LEN($AA862)&gt;1,"Error -- Availability entered in an incorrect format",IF($AA862='Control Panel'!$F$36,$AA862,IF($AA862='Control Panel'!$F$37,$AA862,IF($AA862='Control Panel'!$F$38,$AA862,IF($AA862='Control Panel'!$F$39,$AA862,IF($AA862='Control Panel'!$F$40,$AA862,IF($AA862='Control Panel'!$F$41,$AA862,"Error -- Availability entered in an incorrect format"))))))))</f>
        <v>N</v>
      </c>
    </row>
    <row r="863" spans="1:28" s="15" customFormat="1" x14ac:dyDescent="0.35">
      <c r="A863" s="7">
        <v>851</v>
      </c>
      <c r="B863" s="6"/>
      <c r="C863" s="12"/>
      <c r="D863" s="8"/>
      <c r="E863" s="12"/>
      <c r="F863" s="216" t="str">
        <f t="shared" si="26"/>
        <v>N/A</v>
      </c>
      <c r="G863" s="6"/>
      <c r="AA863" s="15" t="str">
        <f t="shared" si="27"/>
        <v/>
      </c>
      <c r="AB863" s="15" t="str">
        <f>IF(LEN($AA863)=0,"N",IF(LEN($AA863)&gt;1,"Error -- Availability entered in an incorrect format",IF($AA863='Control Panel'!$F$36,$AA863,IF($AA863='Control Panel'!$F$37,$AA863,IF($AA863='Control Panel'!$F$38,$AA863,IF($AA863='Control Panel'!$F$39,$AA863,IF($AA863='Control Panel'!$F$40,$AA863,IF($AA863='Control Panel'!$F$41,$AA863,"Error -- Availability entered in an incorrect format"))))))))</f>
        <v>N</v>
      </c>
    </row>
    <row r="864" spans="1:28" s="15" customFormat="1" x14ac:dyDescent="0.35">
      <c r="A864" s="7">
        <v>852</v>
      </c>
      <c r="B864" s="6"/>
      <c r="C864" s="12"/>
      <c r="D864" s="8"/>
      <c r="E864" s="12"/>
      <c r="F864" s="216" t="str">
        <f t="shared" si="26"/>
        <v>N/A</v>
      </c>
      <c r="G864" s="6"/>
      <c r="AA864" s="15" t="str">
        <f t="shared" si="27"/>
        <v/>
      </c>
      <c r="AB864" s="15" t="str">
        <f>IF(LEN($AA864)=0,"N",IF(LEN($AA864)&gt;1,"Error -- Availability entered in an incorrect format",IF($AA864='Control Panel'!$F$36,$AA864,IF($AA864='Control Panel'!$F$37,$AA864,IF($AA864='Control Panel'!$F$38,$AA864,IF($AA864='Control Panel'!$F$39,$AA864,IF($AA864='Control Panel'!$F$40,$AA864,IF($AA864='Control Panel'!$F$41,$AA864,"Error -- Availability entered in an incorrect format"))))))))</f>
        <v>N</v>
      </c>
    </row>
    <row r="865" spans="1:28" s="15" customFormat="1" x14ac:dyDescent="0.35">
      <c r="A865" s="7">
        <v>853</v>
      </c>
      <c r="B865" s="6"/>
      <c r="C865" s="12"/>
      <c r="D865" s="8"/>
      <c r="E865" s="12"/>
      <c r="F865" s="216" t="str">
        <f t="shared" si="26"/>
        <v>N/A</v>
      </c>
      <c r="G865" s="6"/>
      <c r="AA865" s="15" t="str">
        <f t="shared" si="27"/>
        <v/>
      </c>
      <c r="AB865" s="15" t="str">
        <f>IF(LEN($AA865)=0,"N",IF(LEN($AA865)&gt;1,"Error -- Availability entered in an incorrect format",IF($AA865='Control Panel'!$F$36,$AA865,IF($AA865='Control Panel'!$F$37,$AA865,IF($AA865='Control Panel'!$F$38,$AA865,IF($AA865='Control Panel'!$F$39,$AA865,IF($AA865='Control Panel'!$F$40,$AA865,IF($AA865='Control Panel'!$F$41,$AA865,"Error -- Availability entered in an incorrect format"))))))))</f>
        <v>N</v>
      </c>
    </row>
    <row r="866" spans="1:28" s="15" customFormat="1" x14ac:dyDescent="0.35">
      <c r="A866" s="7">
        <v>854</v>
      </c>
      <c r="B866" s="6"/>
      <c r="C866" s="12"/>
      <c r="D866" s="8"/>
      <c r="E866" s="12"/>
      <c r="F866" s="216" t="str">
        <f t="shared" si="26"/>
        <v>N/A</v>
      </c>
      <c r="G866" s="6"/>
      <c r="AA866" s="15" t="str">
        <f t="shared" si="27"/>
        <v/>
      </c>
      <c r="AB866" s="15" t="str">
        <f>IF(LEN($AA866)=0,"N",IF(LEN($AA866)&gt;1,"Error -- Availability entered in an incorrect format",IF($AA866='Control Panel'!$F$36,$AA866,IF($AA866='Control Panel'!$F$37,$AA866,IF($AA866='Control Panel'!$F$38,$AA866,IF($AA866='Control Panel'!$F$39,$AA866,IF($AA866='Control Panel'!$F$40,$AA866,IF($AA866='Control Panel'!$F$41,$AA866,"Error -- Availability entered in an incorrect format"))))))))</f>
        <v>N</v>
      </c>
    </row>
    <row r="867" spans="1:28" s="15" customFormat="1" x14ac:dyDescent="0.35">
      <c r="A867" s="7">
        <v>855</v>
      </c>
      <c r="B867" s="6"/>
      <c r="C867" s="12"/>
      <c r="D867" s="8"/>
      <c r="E867" s="12"/>
      <c r="F867" s="216" t="str">
        <f t="shared" si="26"/>
        <v>N/A</v>
      </c>
      <c r="G867" s="6"/>
      <c r="AA867" s="15" t="str">
        <f t="shared" si="27"/>
        <v/>
      </c>
      <c r="AB867" s="15" t="str">
        <f>IF(LEN($AA867)=0,"N",IF(LEN($AA867)&gt;1,"Error -- Availability entered in an incorrect format",IF($AA867='Control Panel'!$F$36,$AA867,IF($AA867='Control Panel'!$F$37,$AA867,IF($AA867='Control Panel'!$F$38,$AA867,IF($AA867='Control Panel'!$F$39,$AA867,IF($AA867='Control Panel'!$F$40,$AA867,IF($AA867='Control Panel'!$F$41,$AA867,"Error -- Availability entered in an incorrect format"))))))))</f>
        <v>N</v>
      </c>
    </row>
    <row r="868" spans="1:28" s="15" customFormat="1" x14ac:dyDescent="0.35">
      <c r="A868" s="7">
        <v>856</v>
      </c>
      <c r="B868" s="6"/>
      <c r="C868" s="12"/>
      <c r="D868" s="8"/>
      <c r="E868" s="12"/>
      <c r="F868" s="216" t="str">
        <f t="shared" si="26"/>
        <v>N/A</v>
      </c>
      <c r="G868" s="6"/>
      <c r="AA868" s="15" t="str">
        <f t="shared" si="27"/>
        <v/>
      </c>
      <c r="AB868" s="15" t="str">
        <f>IF(LEN($AA868)=0,"N",IF(LEN($AA868)&gt;1,"Error -- Availability entered in an incorrect format",IF($AA868='Control Panel'!$F$36,$AA868,IF($AA868='Control Panel'!$F$37,$AA868,IF($AA868='Control Panel'!$F$38,$AA868,IF($AA868='Control Panel'!$F$39,$AA868,IF($AA868='Control Panel'!$F$40,$AA868,IF($AA868='Control Panel'!$F$41,$AA868,"Error -- Availability entered in an incorrect format"))))))))</f>
        <v>N</v>
      </c>
    </row>
    <row r="869" spans="1:28" s="15" customFormat="1" x14ac:dyDescent="0.35">
      <c r="A869" s="7">
        <v>857</v>
      </c>
      <c r="B869" s="6"/>
      <c r="C869" s="12"/>
      <c r="D869" s="8"/>
      <c r="E869" s="12"/>
      <c r="F869" s="216" t="str">
        <f t="shared" si="26"/>
        <v>N/A</v>
      </c>
      <c r="G869" s="6"/>
      <c r="AA869" s="15" t="str">
        <f t="shared" si="27"/>
        <v/>
      </c>
      <c r="AB869" s="15" t="str">
        <f>IF(LEN($AA869)=0,"N",IF(LEN($AA869)&gt;1,"Error -- Availability entered in an incorrect format",IF($AA869='Control Panel'!$F$36,$AA869,IF($AA869='Control Panel'!$F$37,$AA869,IF($AA869='Control Panel'!$F$38,$AA869,IF($AA869='Control Panel'!$F$39,$AA869,IF($AA869='Control Panel'!$F$40,$AA869,IF($AA869='Control Panel'!$F$41,$AA869,"Error -- Availability entered in an incorrect format"))))))))</f>
        <v>N</v>
      </c>
    </row>
    <row r="870" spans="1:28" s="15" customFormat="1" x14ac:dyDescent="0.35">
      <c r="A870" s="7">
        <v>858</v>
      </c>
      <c r="B870" s="6"/>
      <c r="C870" s="12"/>
      <c r="D870" s="8"/>
      <c r="E870" s="12"/>
      <c r="F870" s="216" t="str">
        <f t="shared" si="26"/>
        <v>N/A</v>
      </c>
      <c r="G870" s="6"/>
      <c r="AA870" s="15" t="str">
        <f t="shared" si="27"/>
        <v/>
      </c>
      <c r="AB870" s="15" t="str">
        <f>IF(LEN($AA870)=0,"N",IF(LEN($AA870)&gt;1,"Error -- Availability entered in an incorrect format",IF($AA870='Control Panel'!$F$36,$AA870,IF($AA870='Control Panel'!$F$37,$AA870,IF($AA870='Control Panel'!$F$38,$AA870,IF($AA870='Control Panel'!$F$39,$AA870,IF($AA870='Control Panel'!$F$40,$AA870,IF($AA870='Control Panel'!$F$41,$AA870,"Error -- Availability entered in an incorrect format"))))))))</f>
        <v>N</v>
      </c>
    </row>
    <row r="871" spans="1:28" s="15" customFormat="1" x14ac:dyDescent="0.35">
      <c r="A871" s="7">
        <v>859</v>
      </c>
      <c r="B871" s="6"/>
      <c r="C871" s="12"/>
      <c r="D871" s="8"/>
      <c r="E871" s="12"/>
      <c r="F871" s="216" t="str">
        <f t="shared" si="26"/>
        <v>N/A</v>
      </c>
      <c r="G871" s="6"/>
      <c r="AA871" s="15" t="str">
        <f t="shared" si="27"/>
        <v/>
      </c>
      <c r="AB871" s="15" t="str">
        <f>IF(LEN($AA871)=0,"N",IF(LEN($AA871)&gt;1,"Error -- Availability entered in an incorrect format",IF($AA871='Control Panel'!$F$36,$AA871,IF($AA871='Control Panel'!$F$37,$AA871,IF($AA871='Control Panel'!$F$38,$AA871,IF($AA871='Control Panel'!$F$39,$AA871,IF($AA871='Control Panel'!$F$40,$AA871,IF($AA871='Control Panel'!$F$41,$AA871,"Error -- Availability entered in an incorrect format"))))))))</f>
        <v>N</v>
      </c>
    </row>
    <row r="872" spans="1:28" s="15" customFormat="1" x14ac:dyDescent="0.35">
      <c r="A872" s="7">
        <v>860</v>
      </c>
      <c r="B872" s="6"/>
      <c r="C872" s="12"/>
      <c r="D872" s="8"/>
      <c r="E872" s="12"/>
      <c r="F872" s="216" t="str">
        <f t="shared" si="26"/>
        <v>N/A</v>
      </c>
      <c r="G872" s="6"/>
      <c r="AA872" s="15" t="str">
        <f t="shared" si="27"/>
        <v/>
      </c>
      <c r="AB872" s="15" t="str">
        <f>IF(LEN($AA872)=0,"N",IF(LEN($AA872)&gt;1,"Error -- Availability entered in an incorrect format",IF($AA872='Control Panel'!$F$36,$AA872,IF($AA872='Control Panel'!$F$37,$AA872,IF($AA872='Control Panel'!$F$38,$AA872,IF($AA872='Control Panel'!$F$39,$AA872,IF($AA872='Control Panel'!$F$40,$AA872,IF($AA872='Control Panel'!$F$41,$AA872,"Error -- Availability entered in an incorrect format"))))))))</f>
        <v>N</v>
      </c>
    </row>
    <row r="873" spans="1:28" s="15" customFormat="1" x14ac:dyDescent="0.35">
      <c r="A873" s="7">
        <v>861</v>
      </c>
      <c r="B873" s="6"/>
      <c r="C873" s="12"/>
      <c r="D873" s="8"/>
      <c r="E873" s="12"/>
      <c r="F873" s="216" t="str">
        <f t="shared" si="26"/>
        <v>N/A</v>
      </c>
      <c r="G873" s="6"/>
      <c r="AA873" s="15" t="str">
        <f t="shared" si="27"/>
        <v/>
      </c>
      <c r="AB873" s="15" t="str">
        <f>IF(LEN($AA873)=0,"N",IF(LEN($AA873)&gt;1,"Error -- Availability entered in an incorrect format",IF($AA873='Control Panel'!$F$36,$AA873,IF($AA873='Control Panel'!$F$37,$AA873,IF($AA873='Control Panel'!$F$38,$AA873,IF($AA873='Control Panel'!$F$39,$AA873,IF($AA873='Control Panel'!$F$40,$AA873,IF($AA873='Control Panel'!$F$41,$AA873,"Error -- Availability entered in an incorrect format"))))))))</f>
        <v>N</v>
      </c>
    </row>
    <row r="874" spans="1:28" s="15" customFormat="1" x14ac:dyDescent="0.35">
      <c r="A874" s="7">
        <v>862</v>
      </c>
      <c r="B874" s="6"/>
      <c r="C874" s="12"/>
      <c r="D874" s="8"/>
      <c r="E874" s="12"/>
      <c r="F874" s="216" t="str">
        <f t="shared" si="26"/>
        <v>N/A</v>
      </c>
      <c r="G874" s="6"/>
      <c r="AA874" s="15" t="str">
        <f t="shared" si="27"/>
        <v/>
      </c>
      <c r="AB874" s="15" t="str">
        <f>IF(LEN($AA874)=0,"N",IF(LEN($AA874)&gt;1,"Error -- Availability entered in an incorrect format",IF($AA874='Control Panel'!$F$36,$AA874,IF($AA874='Control Panel'!$F$37,$AA874,IF($AA874='Control Panel'!$F$38,$AA874,IF($AA874='Control Panel'!$F$39,$AA874,IF($AA874='Control Panel'!$F$40,$AA874,IF($AA874='Control Panel'!$F$41,$AA874,"Error -- Availability entered in an incorrect format"))))))))</f>
        <v>N</v>
      </c>
    </row>
    <row r="875" spans="1:28" s="15" customFormat="1" x14ac:dyDescent="0.35">
      <c r="A875" s="7">
        <v>863</v>
      </c>
      <c r="B875" s="6"/>
      <c r="C875" s="12"/>
      <c r="D875" s="8"/>
      <c r="E875" s="12"/>
      <c r="F875" s="216" t="str">
        <f t="shared" si="26"/>
        <v>N/A</v>
      </c>
      <c r="G875" s="6"/>
      <c r="AA875" s="15" t="str">
        <f t="shared" si="27"/>
        <v/>
      </c>
      <c r="AB875" s="15" t="str">
        <f>IF(LEN($AA875)=0,"N",IF(LEN($AA875)&gt;1,"Error -- Availability entered in an incorrect format",IF($AA875='Control Panel'!$F$36,$AA875,IF($AA875='Control Panel'!$F$37,$AA875,IF($AA875='Control Panel'!$F$38,$AA875,IF($AA875='Control Panel'!$F$39,$AA875,IF($AA875='Control Panel'!$F$40,$AA875,IF($AA875='Control Panel'!$F$41,$AA875,"Error -- Availability entered in an incorrect format"))))))))</f>
        <v>N</v>
      </c>
    </row>
    <row r="876" spans="1:28" s="15" customFormat="1" x14ac:dyDescent="0.35">
      <c r="A876" s="7">
        <v>864</v>
      </c>
      <c r="B876" s="6"/>
      <c r="C876" s="12"/>
      <c r="D876" s="8"/>
      <c r="E876" s="12"/>
      <c r="F876" s="216" t="str">
        <f t="shared" si="26"/>
        <v>N/A</v>
      </c>
      <c r="G876" s="6"/>
      <c r="AA876" s="15" t="str">
        <f t="shared" si="27"/>
        <v/>
      </c>
      <c r="AB876" s="15" t="str">
        <f>IF(LEN($AA876)=0,"N",IF(LEN($AA876)&gt;1,"Error -- Availability entered in an incorrect format",IF($AA876='Control Panel'!$F$36,$AA876,IF($AA876='Control Panel'!$F$37,$AA876,IF($AA876='Control Panel'!$F$38,$AA876,IF($AA876='Control Panel'!$F$39,$AA876,IF($AA876='Control Panel'!$F$40,$AA876,IF($AA876='Control Panel'!$F$41,$AA876,"Error -- Availability entered in an incorrect format"))))))))</f>
        <v>N</v>
      </c>
    </row>
    <row r="877" spans="1:28" s="15" customFormat="1" x14ac:dyDescent="0.35">
      <c r="A877" s="7">
        <v>865</v>
      </c>
      <c r="B877" s="6"/>
      <c r="C877" s="12"/>
      <c r="D877" s="8"/>
      <c r="E877" s="12"/>
      <c r="F877" s="216" t="str">
        <f t="shared" si="26"/>
        <v>N/A</v>
      </c>
      <c r="G877" s="6"/>
      <c r="AA877" s="15" t="str">
        <f t="shared" si="27"/>
        <v/>
      </c>
      <c r="AB877" s="15" t="str">
        <f>IF(LEN($AA877)=0,"N",IF(LEN($AA877)&gt;1,"Error -- Availability entered in an incorrect format",IF($AA877='Control Panel'!$F$36,$AA877,IF($AA877='Control Panel'!$F$37,$AA877,IF($AA877='Control Panel'!$F$38,$AA877,IF($AA877='Control Panel'!$F$39,$AA877,IF($AA877='Control Panel'!$F$40,$AA877,IF($AA877='Control Panel'!$F$41,$AA877,"Error -- Availability entered in an incorrect format"))))))))</f>
        <v>N</v>
      </c>
    </row>
    <row r="878" spans="1:28" s="15" customFormat="1" x14ac:dyDescent="0.35">
      <c r="A878" s="7">
        <v>866</v>
      </c>
      <c r="B878" s="6"/>
      <c r="C878" s="12"/>
      <c r="D878" s="8"/>
      <c r="E878" s="12"/>
      <c r="F878" s="216" t="str">
        <f t="shared" si="26"/>
        <v>N/A</v>
      </c>
      <c r="G878" s="6"/>
      <c r="AA878" s="15" t="str">
        <f t="shared" si="27"/>
        <v/>
      </c>
      <c r="AB878" s="15" t="str">
        <f>IF(LEN($AA878)=0,"N",IF(LEN($AA878)&gt;1,"Error -- Availability entered in an incorrect format",IF($AA878='Control Panel'!$F$36,$AA878,IF($AA878='Control Panel'!$F$37,$AA878,IF($AA878='Control Panel'!$F$38,$AA878,IF($AA878='Control Panel'!$F$39,$AA878,IF($AA878='Control Panel'!$F$40,$AA878,IF($AA878='Control Panel'!$F$41,$AA878,"Error -- Availability entered in an incorrect format"))))))))</f>
        <v>N</v>
      </c>
    </row>
    <row r="879" spans="1:28" s="15" customFormat="1" x14ac:dyDescent="0.35">
      <c r="A879" s="7">
        <v>867</v>
      </c>
      <c r="B879" s="6"/>
      <c r="C879" s="12"/>
      <c r="D879" s="8"/>
      <c r="E879" s="12"/>
      <c r="F879" s="216" t="str">
        <f t="shared" si="26"/>
        <v>N/A</v>
      </c>
      <c r="G879" s="6"/>
      <c r="AA879" s="15" t="str">
        <f t="shared" si="27"/>
        <v/>
      </c>
      <c r="AB879" s="15" t="str">
        <f>IF(LEN($AA879)=0,"N",IF(LEN($AA879)&gt;1,"Error -- Availability entered in an incorrect format",IF($AA879='Control Panel'!$F$36,$AA879,IF($AA879='Control Panel'!$F$37,$AA879,IF($AA879='Control Panel'!$F$38,$AA879,IF($AA879='Control Panel'!$F$39,$AA879,IF($AA879='Control Panel'!$F$40,$AA879,IF($AA879='Control Panel'!$F$41,$AA879,"Error -- Availability entered in an incorrect format"))))))))</f>
        <v>N</v>
      </c>
    </row>
    <row r="880" spans="1:28" s="15" customFormat="1" x14ac:dyDescent="0.35">
      <c r="A880" s="7">
        <v>868</v>
      </c>
      <c r="B880" s="6"/>
      <c r="C880" s="12"/>
      <c r="D880" s="8"/>
      <c r="E880" s="12"/>
      <c r="F880" s="216" t="str">
        <f t="shared" si="26"/>
        <v>N/A</v>
      </c>
      <c r="G880" s="6"/>
      <c r="AA880" s="15" t="str">
        <f t="shared" si="27"/>
        <v/>
      </c>
      <c r="AB880" s="15" t="str">
        <f>IF(LEN($AA880)=0,"N",IF(LEN($AA880)&gt;1,"Error -- Availability entered in an incorrect format",IF($AA880='Control Panel'!$F$36,$AA880,IF($AA880='Control Panel'!$F$37,$AA880,IF($AA880='Control Panel'!$F$38,$AA880,IF($AA880='Control Panel'!$F$39,$AA880,IF($AA880='Control Panel'!$F$40,$AA880,IF($AA880='Control Panel'!$F$41,$AA880,"Error -- Availability entered in an incorrect format"))))))))</f>
        <v>N</v>
      </c>
    </row>
    <row r="881" spans="1:28" s="15" customFormat="1" x14ac:dyDescent="0.35">
      <c r="A881" s="7">
        <v>869</v>
      </c>
      <c r="B881" s="6"/>
      <c r="C881" s="12"/>
      <c r="D881" s="8"/>
      <c r="E881" s="12"/>
      <c r="F881" s="216" t="str">
        <f t="shared" si="26"/>
        <v>N/A</v>
      </c>
      <c r="G881" s="6"/>
      <c r="AA881" s="15" t="str">
        <f t="shared" si="27"/>
        <v/>
      </c>
      <c r="AB881" s="15" t="str">
        <f>IF(LEN($AA881)=0,"N",IF(LEN($AA881)&gt;1,"Error -- Availability entered in an incorrect format",IF($AA881='Control Panel'!$F$36,$AA881,IF($AA881='Control Panel'!$F$37,$AA881,IF($AA881='Control Panel'!$F$38,$AA881,IF($AA881='Control Panel'!$F$39,$AA881,IF($AA881='Control Panel'!$F$40,$AA881,IF($AA881='Control Panel'!$F$41,$AA881,"Error -- Availability entered in an incorrect format"))))))))</f>
        <v>N</v>
      </c>
    </row>
    <row r="882" spans="1:28" s="15" customFormat="1" x14ac:dyDescent="0.35">
      <c r="A882" s="7">
        <v>870</v>
      </c>
      <c r="B882" s="6"/>
      <c r="C882" s="12"/>
      <c r="D882" s="8"/>
      <c r="E882" s="12"/>
      <c r="F882" s="216" t="str">
        <f t="shared" si="26"/>
        <v>N/A</v>
      </c>
      <c r="G882" s="6"/>
      <c r="AA882" s="15" t="str">
        <f t="shared" si="27"/>
        <v/>
      </c>
      <c r="AB882" s="15" t="str">
        <f>IF(LEN($AA882)=0,"N",IF(LEN($AA882)&gt;1,"Error -- Availability entered in an incorrect format",IF($AA882='Control Panel'!$F$36,$AA882,IF($AA882='Control Panel'!$F$37,$AA882,IF($AA882='Control Panel'!$F$38,$AA882,IF($AA882='Control Panel'!$F$39,$AA882,IF($AA882='Control Panel'!$F$40,$AA882,IF($AA882='Control Panel'!$F$41,$AA882,"Error -- Availability entered in an incorrect format"))))))))</f>
        <v>N</v>
      </c>
    </row>
    <row r="883" spans="1:28" s="15" customFormat="1" x14ac:dyDescent="0.35">
      <c r="A883" s="7">
        <v>871</v>
      </c>
      <c r="B883" s="6"/>
      <c r="C883" s="12"/>
      <c r="D883" s="8"/>
      <c r="E883" s="12"/>
      <c r="F883" s="216" t="str">
        <f t="shared" si="26"/>
        <v>N/A</v>
      </c>
      <c r="G883" s="6"/>
      <c r="AA883" s="15" t="str">
        <f t="shared" si="27"/>
        <v/>
      </c>
      <c r="AB883" s="15" t="str">
        <f>IF(LEN($AA883)=0,"N",IF(LEN($AA883)&gt;1,"Error -- Availability entered in an incorrect format",IF($AA883='Control Panel'!$F$36,$AA883,IF($AA883='Control Panel'!$F$37,$AA883,IF($AA883='Control Panel'!$F$38,$AA883,IF($AA883='Control Panel'!$F$39,$AA883,IF($AA883='Control Panel'!$F$40,$AA883,IF($AA883='Control Panel'!$F$41,$AA883,"Error -- Availability entered in an incorrect format"))))))))</f>
        <v>N</v>
      </c>
    </row>
    <row r="884" spans="1:28" s="15" customFormat="1" x14ac:dyDescent="0.35">
      <c r="A884" s="7">
        <v>872</v>
      </c>
      <c r="B884" s="6"/>
      <c r="C884" s="12"/>
      <c r="D884" s="8"/>
      <c r="E884" s="12"/>
      <c r="F884" s="216" t="str">
        <f t="shared" si="26"/>
        <v>N/A</v>
      </c>
      <c r="G884" s="6"/>
      <c r="AA884" s="15" t="str">
        <f t="shared" si="27"/>
        <v/>
      </c>
      <c r="AB884" s="15" t="str">
        <f>IF(LEN($AA884)=0,"N",IF(LEN($AA884)&gt;1,"Error -- Availability entered in an incorrect format",IF($AA884='Control Panel'!$F$36,$AA884,IF($AA884='Control Panel'!$F$37,$AA884,IF($AA884='Control Panel'!$F$38,$AA884,IF($AA884='Control Panel'!$F$39,$AA884,IF($AA884='Control Panel'!$F$40,$AA884,IF($AA884='Control Panel'!$F$41,$AA884,"Error -- Availability entered in an incorrect format"))))))))</f>
        <v>N</v>
      </c>
    </row>
    <row r="885" spans="1:28" s="15" customFormat="1" x14ac:dyDescent="0.35">
      <c r="A885" s="7">
        <v>873</v>
      </c>
      <c r="B885" s="6"/>
      <c r="C885" s="12"/>
      <c r="D885" s="8"/>
      <c r="E885" s="12"/>
      <c r="F885" s="216" t="str">
        <f t="shared" si="26"/>
        <v>N/A</v>
      </c>
      <c r="G885" s="6"/>
      <c r="AA885" s="15" t="str">
        <f t="shared" si="27"/>
        <v/>
      </c>
      <c r="AB885" s="15" t="str">
        <f>IF(LEN($AA885)=0,"N",IF(LEN($AA885)&gt;1,"Error -- Availability entered in an incorrect format",IF($AA885='Control Panel'!$F$36,$AA885,IF($AA885='Control Panel'!$F$37,$AA885,IF($AA885='Control Panel'!$F$38,$AA885,IF($AA885='Control Panel'!$F$39,$AA885,IF($AA885='Control Panel'!$F$40,$AA885,IF($AA885='Control Panel'!$F$41,$AA885,"Error -- Availability entered in an incorrect format"))))))))</f>
        <v>N</v>
      </c>
    </row>
    <row r="886" spans="1:28" s="15" customFormat="1" x14ac:dyDescent="0.35">
      <c r="A886" s="7">
        <v>874</v>
      </c>
      <c r="B886" s="6"/>
      <c r="C886" s="12"/>
      <c r="D886" s="8"/>
      <c r="E886" s="12"/>
      <c r="F886" s="216" t="str">
        <f t="shared" si="26"/>
        <v>N/A</v>
      </c>
      <c r="G886" s="6"/>
      <c r="AA886" s="15" t="str">
        <f t="shared" si="27"/>
        <v/>
      </c>
      <c r="AB886" s="15" t="str">
        <f>IF(LEN($AA886)=0,"N",IF(LEN($AA886)&gt;1,"Error -- Availability entered in an incorrect format",IF($AA886='Control Panel'!$F$36,$AA886,IF($AA886='Control Panel'!$F$37,$AA886,IF($AA886='Control Panel'!$F$38,$AA886,IF($AA886='Control Panel'!$F$39,$AA886,IF($AA886='Control Panel'!$F$40,$AA886,IF($AA886='Control Panel'!$F$41,$AA886,"Error -- Availability entered in an incorrect format"))))))))</f>
        <v>N</v>
      </c>
    </row>
    <row r="887" spans="1:28" s="15" customFormat="1" x14ac:dyDescent="0.35">
      <c r="A887" s="7">
        <v>875</v>
      </c>
      <c r="B887" s="6"/>
      <c r="C887" s="12"/>
      <c r="D887" s="8"/>
      <c r="E887" s="12"/>
      <c r="F887" s="216" t="str">
        <f t="shared" si="26"/>
        <v>N/A</v>
      </c>
      <c r="G887" s="6"/>
      <c r="AA887" s="15" t="str">
        <f t="shared" si="27"/>
        <v/>
      </c>
      <c r="AB887" s="15" t="str">
        <f>IF(LEN($AA887)=0,"N",IF(LEN($AA887)&gt;1,"Error -- Availability entered in an incorrect format",IF($AA887='Control Panel'!$F$36,$AA887,IF($AA887='Control Panel'!$F$37,$AA887,IF($AA887='Control Panel'!$F$38,$AA887,IF($AA887='Control Panel'!$F$39,$AA887,IF($AA887='Control Panel'!$F$40,$AA887,IF($AA887='Control Panel'!$F$41,$AA887,"Error -- Availability entered in an incorrect format"))))))))</f>
        <v>N</v>
      </c>
    </row>
    <row r="888" spans="1:28" s="15" customFormat="1" x14ac:dyDescent="0.35">
      <c r="A888" s="7">
        <v>876</v>
      </c>
      <c r="B888" s="6"/>
      <c r="C888" s="12"/>
      <c r="D888" s="8"/>
      <c r="E888" s="12"/>
      <c r="F888" s="216" t="str">
        <f t="shared" si="26"/>
        <v>N/A</v>
      </c>
      <c r="G888" s="6"/>
      <c r="AA888" s="15" t="str">
        <f t="shared" si="27"/>
        <v/>
      </c>
      <c r="AB888" s="15" t="str">
        <f>IF(LEN($AA888)=0,"N",IF(LEN($AA888)&gt;1,"Error -- Availability entered in an incorrect format",IF($AA888='Control Panel'!$F$36,$AA888,IF($AA888='Control Panel'!$F$37,$AA888,IF($AA888='Control Panel'!$F$38,$AA888,IF($AA888='Control Panel'!$F$39,$AA888,IF($AA888='Control Panel'!$F$40,$AA888,IF($AA888='Control Panel'!$F$41,$AA888,"Error -- Availability entered in an incorrect format"))))))))</f>
        <v>N</v>
      </c>
    </row>
    <row r="889" spans="1:28" s="15" customFormat="1" x14ac:dyDescent="0.35">
      <c r="A889" s="7">
        <v>877</v>
      </c>
      <c r="B889" s="6"/>
      <c r="C889" s="12"/>
      <c r="D889" s="8"/>
      <c r="E889" s="12"/>
      <c r="F889" s="216" t="str">
        <f t="shared" si="26"/>
        <v>N/A</v>
      </c>
      <c r="G889" s="6"/>
      <c r="AA889" s="15" t="str">
        <f t="shared" si="27"/>
        <v/>
      </c>
      <c r="AB889" s="15" t="str">
        <f>IF(LEN($AA889)=0,"N",IF(LEN($AA889)&gt;1,"Error -- Availability entered in an incorrect format",IF($AA889='Control Panel'!$F$36,$AA889,IF($AA889='Control Panel'!$F$37,$AA889,IF($AA889='Control Panel'!$F$38,$AA889,IF($AA889='Control Panel'!$F$39,$AA889,IF($AA889='Control Panel'!$F$40,$AA889,IF($AA889='Control Panel'!$F$41,$AA889,"Error -- Availability entered in an incorrect format"))))))))</f>
        <v>N</v>
      </c>
    </row>
    <row r="890" spans="1:28" s="15" customFormat="1" x14ac:dyDescent="0.35">
      <c r="A890" s="7">
        <v>878</v>
      </c>
      <c r="B890" s="6"/>
      <c r="C890" s="12"/>
      <c r="D890" s="8"/>
      <c r="E890" s="12"/>
      <c r="F890" s="216" t="str">
        <f t="shared" si="26"/>
        <v>N/A</v>
      </c>
      <c r="G890" s="6"/>
      <c r="AA890" s="15" t="str">
        <f t="shared" si="27"/>
        <v/>
      </c>
      <c r="AB890" s="15" t="str">
        <f>IF(LEN($AA890)=0,"N",IF(LEN($AA890)&gt;1,"Error -- Availability entered in an incorrect format",IF($AA890='Control Panel'!$F$36,$AA890,IF($AA890='Control Panel'!$F$37,$AA890,IF($AA890='Control Panel'!$F$38,$AA890,IF($AA890='Control Panel'!$F$39,$AA890,IF($AA890='Control Panel'!$F$40,$AA890,IF($AA890='Control Panel'!$F$41,$AA890,"Error -- Availability entered in an incorrect format"))))))))</f>
        <v>N</v>
      </c>
    </row>
    <row r="891" spans="1:28" s="15" customFormat="1" x14ac:dyDescent="0.35">
      <c r="A891" s="7">
        <v>879</v>
      </c>
      <c r="B891" s="6"/>
      <c r="C891" s="12"/>
      <c r="D891" s="8"/>
      <c r="E891" s="12"/>
      <c r="F891" s="216" t="str">
        <f t="shared" si="26"/>
        <v>N/A</v>
      </c>
      <c r="G891" s="6"/>
      <c r="AA891" s="15" t="str">
        <f t="shared" si="27"/>
        <v/>
      </c>
      <c r="AB891" s="15" t="str">
        <f>IF(LEN($AA891)=0,"N",IF(LEN($AA891)&gt;1,"Error -- Availability entered in an incorrect format",IF($AA891='Control Panel'!$F$36,$AA891,IF($AA891='Control Panel'!$F$37,$AA891,IF($AA891='Control Panel'!$F$38,$AA891,IF($AA891='Control Panel'!$F$39,$AA891,IF($AA891='Control Panel'!$F$40,$AA891,IF($AA891='Control Panel'!$F$41,$AA891,"Error -- Availability entered in an incorrect format"))))))))</f>
        <v>N</v>
      </c>
    </row>
    <row r="892" spans="1:28" s="15" customFormat="1" x14ac:dyDescent="0.35">
      <c r="A892" s="7">
        <v>880</v>
      </c>
      <c r="B892" s="6"/>
      <c r="C892" s="12"/>
      <c r="D892" s="8"/>
      <c r="E892" s="12"/>
      <c r="F892" s="216" t="str">
        <f t="shared" si="26"/>
        <v>N/A</v>
      </c>
      <c r="G892" s="6"/>
      <c r="AA892" s="15" t="str">
        <f t="shared" si="27"/>
        <v/>
      </c>
      <c r="AB892" s="15" t="str">
        <f>IF(LEN($AA892)=0,"N",IF(LEN($AA892)&gt;1,"Error -- Availability entered in an incorrect format",IF($AA892='Control Panel'!$F$36,$AA892,IF($AA892='Control Panel'!$F$37,$AA892,IF($AA892='Control Panel'!$F$38,$AA892,IF($AA892='Control Panel'!$F$39,$AA892,IF($AA892='Control Panel'!$F$40,$AA892,IF($AA892='Control Panel'!$F$41,$AA892,"Error -- Availability entered in an incorrect format"))))))))</f>
        <v>N</v>
      </c>
    </row>
    <row r="893" spans="1:28" s="15" customFormat="1" x14ac:dyDescent="0.35">
      <c r="A893" s="7">
        <v>881</v>
      </c>
      <c r="B893" s="6"/>
      <c r="C893" s="12"/>
      <c r="D893" s="8"/>
      <c r="E893" s="12"/>
      <c r="F893" s="216" t="str">
        <f t="shared" si="26"/>
        <v>N/A</v>
      </c>
      <c r="G893" s="6"/>
      <c r="AA893" s="15" t="str">
        <f t="shared" si="27"/>
        <v/>
      </c>
      <c r="AB893" s="15" t="str">
        <f>IF(LEN($AA893)=0,"N",IF(LEN($AA893)&gt;1,"Error -- Availability entered in an incorrect format",IF($AA893='Control Panel'!$F$36,$AA893,IF($AA893='Control Panel'!$F$37,$AA893,IF($AA893='Control Panel'!$F$38,$AA893,IF($AA893='Control Panel'!$F$39,$AA893,IF($AA893='Control Panel'!$F$40,$AA893,IF($AA893='Control Panel'!$F$41,$AA893,"Error -- Availability entered in an incorrect format"))))))))</f>
        <v>N</v>
      </c>
    </row>
    <row r="894" spans="1:28" s="15" customFormat="1" x14ac:dyDescent="0.35">
      <c r="A894" s="7">
        <v>882</v>
      </c>
      <c r="B894" s="6"/>
      <c r="C894" s="12"/>
      <c r="D894" s="8"/>
      <c r="E894" s="12"/>
      <c r="F894" s="216" t="str">
        <f t="shared" si="26"/>
        <v>N/A</v>
      </c>
      <c r="G894" s="6"/>
      <c r="AA894" s="15" t="str">
        <f t="shared" si="27"/>
        <v/>
      </c>
      <c r="AB894" s="15" t="str">
        <f>IF(LEN($AA894)=0,"N",IF(LEN($AA894)&gt;1,"Error -- Availability entered in an incorrect format",IF($AA894='Control Panel'!$F$36,$AA894,IF($AA894='Control Panel'!$F$37,$AA894,IF($AA894='Control Panel'!$F$38,$AA894,IF($AA894='Control Panel'!$F$39,$AA894,IF($AA894='Control Panel'!$F$40,$AA894,IF($AA894='Control Panel'!$F$41,$AA894,"Error -- Availability entered in an incorrect format"))))))))</f>
        <v>N</v>
      </c>
    </row>
    <row r="895" spans="1:28" s="15" customFormat="1" x14ac:dyDescent="0.35">
      <c r="A895" s="7">
        <v>883</v>
      </c>
      <c r="B895" s="6"/>
      <c r="C895" s="12"/>
      <c r="D895" s="8"/>
      <c r="E895" s="12"/>
      <c r="F895" s="216" t="str">
        <f t="shared" si="26"/>
        <v>N/A</v>
      </c>
      <c r="G895" s="6"/>
      <c r="AA895" s="15" t="str">
        <f t="shared" si="27"/>
        <v/>
      </c>
      <c r="AB895" s="15" t="str">
        <f>IF(LEN($AA895)=0,"N",IF(LEN($AA895)&gt;1,"Error -- Availability entered in an incorrect format",IF($AA895='Control Panel'!$F$36,$AA895,IF($AA895='Control Panel'!$F$37,$AA895,IF($AA895='Control Panel'!$F$38,$AA895,IF($AA895='Control Panel'!$F$39,$AA895,IF($AA895='Control Panel'!$F$40,$AA895,IF($AA895='Control Panel'!$F$41,$AA895,"Error -- Availability entered in an incorrect format"))))))))</f>
        <v>N</v>
      </c>
    </row>
    <row r="896" spans="1:28" s="15" customFormat="1" x14ac:dyDescent="0.35">
      <c r="A896" s="7">
        <v>884</v>
      </c>
      <c r="B896" s="6"/>
      <c r="C896" s="12"/>
      <c r="D896" s="8"/>
      <c r="E896" s="12"/>
      <c r="F896" s="216" t="str">
        <f t="shared" si="26"/>
        <v>N/A</v>
      </c>
      <c r="G896" s="6"/>
      <c r="AA896" s="15" t="str">
        <f t="shared" si="27"/>
        <v/>
      </c>
      <c r="AB896" s="15" t="str">
        <f>IF(LEN($AA896)=0,"N",IF(LEN($AA896)&gt;1,"Error -- Availability entered in an incorrect format",IF($AA896='Control Panel'!$F$36,$AA896,IF($AA896='Control Panel'!$F$37,$AA896,IF($AA896='Control Panel'!$F$38,$AA896,IF($AA896='Control Panel'!$F$39,$AA896,IF($AA896='Control Panel'!$F$40,$AA896,IF($AA896='Control Panel'!$F$41,$AA896,"Error -- Availability entered in an incorrect format"))))))))</f>
        <v>N</v>
      </c>
    </row>
    <row r="897" spans="1:28" s="15" customFormat="1" x14ac:dyDescent="0.35">
      <c r="A897" s="7">
        <v>885</v>
      </c>
      <c r="B897" s="6"/>
      <c r="C897" s="12"/>
      <c r="D897" s="8"/>
      <c r="E897" s="12"/>
      <c r="F897" s="216" t="str">
        <f t="shared" si="26"/>
        <v>N/A</v>
      </c>
      <c r="G897" s="6"/>
      <c r="AA897" s="15" t="str">
        <f t="shared" si="27"/>
        <v/>
      </c>
      <c r="AB897" s="15" t="str">
        <f>IF(LEN($AA897)=0,"N",IF(LEN($AA897)&gt;1,"Error -- Availability entered in an incorrect format",IF($AA897='Control Panel'!$F$36,$AA897,IF($AA897='Control Panel'!$F$37,$AA897,IF($AA897='Control Panel'!$F$38,$AA897,IF($AA897='Control Panel'!$F$39,$AA897,IF($AA897='Control Panel'!$F$40,$AA897,IF($AA897='Control Panel'!$F$41,$AA897,"Error -- Availability entered in an incorrect format"))))))))</f>
        <v>N</v>
      </c>
    </row>
    <row r="898" spans="1:28" s="15" customFormat="1" x14ac:dyDescent="0.35">
      <c r="A898" s="7">
        <v>886</v>
      </c>
      <c r="B898" s="6"/>
      <c r="C898" s="12"/>
      <c r="D898" s="8"/>
      <c r="E898" s="12"/>
      <c r="F898" s="216" t="str">
        <f t="shared" si="26"/>
        <v>N/A</v>
      </c>
      <c r="G898" s="6"/>
      <c r="AA898" s="15" t="str">
        <f t="shared" si="27"/>
        <v/>
      </c>
      <c r="AB898" s="15" t="str">
        <f>IF(LEN($AA898)=0,"N",IF(LEN($AA898)&gt;1,"Error -- Availability entered in an incorrect format",IF($AA898='Control Panel'!$F$36,$AA898,IF($AA898='Control Panel'!$F$37,$AA898,IF($AA898='Control Panel'!$F$38,$AA898,IF($AA898='Control Panel'!$F$39,$AA898,IF($AA898='Control Panel'!$F$40,$AA898,IF($AA898='Control Panel'!$F$41,$AA898,"Error -- Availability entered in an incorrect format"))))))))</f>
        <v>N</v>
      </c>
    </row>
    <row r="899" spans="1:28" s="15" customFormat="1" x14ac:dyDescent="0.35">
      <c r="A899" s="7">
        <v>887</v>
      </c>
      <c r="B899" s="6"/>
      <c r="C899" s="12"/>
      <c r="D899" s="8"/>
      <c r="E899" s="12"/>
      <c r="F899" s="216" t="str">
        <f t="shared" si="26"/>
        <v>N/A</v>
      </c>
      <c r="G899" s="6"/>
      <c r="AA899" s="15" t="str">
        <f t="shared" si="27"/>
        <v/>
      </c>
      <c r="AB899" s="15" t="str">
        <f>IF(LEN($AA899)=0,"N",IF(LEN($AA899)&gt;1,"Error -- Availability entered in an incorrect format",IF($AA899='Control Panel'!$F$36,$AA899,IF($AA899='Control Panel'!$F$37,$AA899,IF($AA899='Control Panel'!$F$38,$AA899,IF($AA899='Control Panel'!$F$39,$AA899,IF($AA899='Control Panel'!$F$40,$AA899,IF($AA899='Control Panel'!$F$41,$AA899,"Error -- Availability entered in an incorrect format"))))))))</f>
        <v>N</v>
      </c>
    </row>
    <row r="900" spans="1:28" s="15" customFormat="1" x14ac:dyDescent="0.35">
      <c r="A900" s="7">
        <v>888</v>
      </c>
      <c r="B900" s="6"/>
      <c r="C900" s="12"/>
      <c r="D900" s="8"/>
      <c r="E900" s="12"/>
      <c r="F900" s="216" t="str">
        <f t="shared" si="26"/>
        <v>N/A</v>
      </c>
      <c r="G900" s="6"/>
      <c r="AA900" s="15" t="str">
        <f t="shared" si="27"/>
        <v/>
      </c>
      <c r="AB900" s="15" t="str">
        <f>IF(LEN($AA900)=0,"N",IF(LEN($AA900)&gt;1,"Error -- Availability entered in an incorrect format",IF($AA900='Control Panel'!$F$36,$AA900,IF($AA900='Control Panel'!$F$37,$AA900,IF($AA900='Control Panel'!$F$38,$AA900,IF($AA900='Control Panel'!$F$39,$AA900,IF($AA900='Control Panel'!$F$40,$AA900,IF($AA900='Control Panel'!$F$41,$AA900,"Error -- Availability entered in an incorrect format"))))))))</f>
        <v>N</v>
      </c>
    </row>
    <row r="901" spans="1:28" s="15" customFormat="1" x14ac:dyDescent="0.35">
      <c r="A901" s="7">
        <v>889</v>
      </c>
      <c r="B901" s="6"/>
      <c r="C901" s="12"/>
      <c r="D901" s="8"/>
      <c r="E901" s="12"/>
      <c r="F901" s="216" t="str">
        <f t="shared" si="26"/>
        <v>N/A</v>
      </c>
      <c r="G901" s="6"/>
      <c r="AA901" s="15" t="str">
        <f t="shared" si="27"/>
        <v/>
      </c>
      <c r="AB901" s="15" t="str">
        <f>IF(LEN($AA901)=0,"N",IF(LEN($AA901)&gt;1,"Error -- Availability entered in an incorrect format",IF($AA901='Control Panel'!$F$36,$AA901,IF($AA901='Control Panel'!$F$37,$AA901,IF($AA901='Control Panel'!$F$38,$AA901,IF($AA901='Control Panel'!$F$39,$AA901,IF($AA901='Control Panel'!$F$40,$AA901,IF($AA901='Control Panel'!$F$41,$AA901,"Error -- Availability entered in an incorrect format"))))))))</f>
        <v>N</v>
      </c>
    </row>
    <row r="902" spans="1:28" s="15" customFormat="1" x14ac:dyDescent="0.35">
      <c r="A902" s="7">
        <v>890</v>
      </c>
      <c r="B902" s="6"/>
      <c r="C902" s="12"/>
      <c r="D902" s="8"/>
      <c r="E902" s="12"/>
      <c r="F902" s="216" t="str">
        <f t="shared" si="26"/>
        <v>N/A</v>
      </c>
      <c r="G902" s="6"/>
      <c r="AA902" s="15" t="str">
        <f t="shared" si="27"/>
        <v/>
      </c>
      <c r="AB902" s="15" t="str">
        <f>IF(LEN($AA902)=0,"N",IF(LEN($AA902)&gt;1,"Error -- Availability entered in an incorrect format",IF($AA902='Control Panel'!$F$36,$AA902,IF($AA902='Control Panel'!$F$37,$AA902,IF($AA902='Control Panel'!$F$38,$AA902,IF($AA902='Control Panel'!$F$39,$AA902,IF($AA902='Control Panel'!$F$40,$AA902,IF($AA902='Control Panel'!$F$41,$AA902,"Error -- Availability entered in an incorrect format"))))))))</f>
        <v>N</v>
      </c>
    </row>
    <row r="903" spans="1:28" s="15" customFormat="1" x14ac:dyDescent="0.35">
      <c r="A903" s="7">
        <v>891</v>
      </c>
      <c r="B903" s="6"/>
      <c r="C903" s="12"/>
      <c r="D903" s="8"/>
      <c r="E903" s="12"/>
      <c r="F903" s="216" t="str">
        <f t="shared" si="26"/>
        <v>N/A</v>
      </c>
      <c r="G903" s="6"/>
      <c r="AA903" s="15" t="str">
        <f t="shared" si="27"/>
        <v/>
      </c>
      <c r="AB903" s="15" t="str">
        <f>IF(LEN($AA903)=0,"N",IF(LEN($AA903)&gt;1,"Error -- Availability entered in an incorrect format",IF($AA903='Control Panel'!$F$36,$AA903,IF($AA903='Control Panel'!$F$37,$AA903,IF($AA903='Control Panel'!$F$38,$AA903,IF($AA903='Control Panel'!$F$39,$AA903,IF($AA903='Control Panel'!$F$40,$AA903,IF($AA903='Control Panel'!$F$41,$AA903,"Error -- Availability entered in an incorrect format"))))))))</f>
        <v>N</v>
      </c>
    </row>
    <row r="904" spans="1:28" s="15" customFormat="1" x14ac:dyDescent="0.35">
      <c r="A904" s="7">
        <v>892</v>
      </c>
      <c r="B904" s="6"/>
      <c r="C904" s="12"/>
      <c r="D904" s="8"/>
      <c r="E904" s="12"/>
      <c r="F904" s="216" t="str">
        <f t="shared" si="26"/>
        <v>N/A</v>
      </c>
      <c r="G904" s="6"/>
      <c r="AA904" s="15" t="str">
        <f t="shared" si="27"/>
        <v/>
      </c>
      <c r="AB904" s="15" t="str">
        <f>IF(LEN($AA904)=0,"N",IF(LEN($AA904)&gt;1,"Error -- Availability entered in an incorrect format",IF($AA904='Control Panel'!$F$36,$AA904,IF($AA904='Control Panel'!$F$37,$AA904,IF($AA904='Control Panel'!$F$38,$AA904,IF($AA904='Control Panel'!$F$39,$AA904,IF($AA904='Control Panel'!$F$40,$AA904,IF($AA904='Control Panel'!$F$41,$AA904,"Error -- Availability entered in an incorrect format"))))))))</f>
        <v>N</v>
      </c>
    </row>
    <row r="905" spans="1:28" s="15" customFormat="1" x14ac:dyDescent="0.35">
      <c r="A905" s="7">
        <v>893</v>
      </c>
      <c r="B905" s="6"/>
      <c r="C905" s="12"/>
      <c r="D905" s="8"/>
      <c r="E905" s="12"/>
      <c r="F905" s="216" t="str">
        <f t="shared" si="26"/>
        <v>N/A</v>
      </c>
      <c r="G905" s="6"/>
      <c r="AA905" s="15" t="str">
        <f t="shared" si="27"/>
        <v/>
      </c>
      <c r="AB905" s="15" t="str">
        <f>IF(LEN($AA905)=0,"N",IF(LEN($AA905)&gt;1,"Error -- Availability entered in an incorrect format",IF($AA905='Control Panel'!$F$36,$AA905,IF($AA905='Control Panel'!$F$37,$AA905,IF($AA905='Control Panel'!$F$38,$AA905,IF($AA905='Control Panel'!$F$39,$AA905,IF($AA905='Control Panel'!$F$40,$AA905,IF($AA905='Control Panel'!$F$41,$AA905,"Error -- Availability entered in an incorrect format"))))))))</f>
        <v>N</v>
      </c>
    </row>
    <row r="906" spans="1:28" s="15" customFormat="1" x14ac:dyDescent="0.35">
      <c r="A906" s="7">
        <v>894</v>
      </c>
      <c r="B906" s="6"/>
      <c r="C906" s="12"/>
      <c r="D906" s="8"/>
      <c r="E906" s="12"/>
      <c r="F906" s="216" t="str">
        <f t="shared" si="26"/>
        <v>N/A</v>
      </c>
      <c r="G906" s="6"/>
      <c r="AA906" s="15" t="str">
        <f t="shared" si="27"/>
        <v/>
      </c>
      <c r="AB906" s="15" t="str">
        <f>IF(LEN($AA906)=0,"N",IF(LEN($AA906)&gt;1,"Error -- Availability entered in an incorrect format",IF($AA906='Control Panel'!$F$36,$AA906,IF($AA906='Control Panel'!$F$37,$AA906,IF($AA906='Control Panel'!$F$38,$AA906,IF($AA906='Control Panel'!$F$39,$AA906,IF($AA906='Control Panel'!$F$40,$AA906,IF($AA906='Control Panel'!$F$41,$AA906,"Error -- Availability entered in an incorrect format"))))))))</f>
        <v>N</v>
      </c>
    </row>
    <row r="907" spans="1:28" s="15" customFormat="1" x14ac:dyDescent="0.35">
      <c r="A907" s="7">
        <v>895</v>
      </c>
      <c r="B907" s="6"/>
      <c r="C907" s="12"/>
      <c r="D907" s="8"/>
      <c r="E907" s="12"/>
      <c r="F907" s="216" t="str">
        <f t="shared" si="26"/>
        <v>N/A</v>
      </c>
      <c r="G907" s="6"/>
      <c r="AA907" s="15" t="str">
        <f t="shared" si="27"/>
        <v/>
      </c>
      <c r="AB907" s="15" t="str">
        <f>IF(LEN($AA907)=0,"N",IF(LEN($AA907)&gt;1,"Error -- Availability entered in an incorrect format",IF($AA907='Control Panel'!$F$36,$AA907,IF($AA907='Control Panel'!$F$37,$AA907,IF($AA907='Control Panel'!$F$38,$AA907,IF($AA907='Control Panel'!$F$39,$AA907,IF($AA907='Control Panel'!$F$40,$AA907,IF($AA907='Control Panel'!$F$41,$AA907,"Error -- Availability entered in an incorrect format"))))))))</f>
        <v>N</v>
      </c>
    </row>
    <row r="908" spans="1:28" s="15" customFormat="1" x14ac:dyDescent="0.35">
      <c r="A908" s="7">
        <v>896</v>
      </c>
      <c r="B908" s="6"/>
      <c r="C908" s="12"/>
      <c r="D908" s="8"/>
      <c r="E908" s="12"/>
      <c r="F908" s="216" t="str">
        <f t="shared" si="26"/>
        <v>N/A</v>
      </c>
      <c r="G908" s="6"/>
      <c r="AA908" s="15" t="str">
        <f t="shared" si="27"/>
        <v/>
      </c>
      <c r="AB908" s="15" t="str">
        <f>IF(LEN($AA908)=0,"N",IF(LEN($AA908)&gt;1,"Error -- Availability entered in an incorrect format",IF($AA908='Control Panel'!$F$36,$AA908,IF($AA908='Control Panel'!$F$37,$AA908,IF($AA908='Control Panel'!$F$38,$AA908,IF($AA908='Control Panel'!$F$39,$AA908,IF($AA908='Control Panel'!$F$40,$AA908,IF($AA908='Control Panel'!$F$41,$AA908,"Error -- Availability entered in an incorrect format"))))))))</f>
        <v>N</v>
      </c>
    </row>
    <row r="909" spans="1:28" s="15" customFormat="1" x14ac:dyDescent="0.35">
      <c r="A909" s="7">
        <v>897</v>
      </c>
      <c r="B909" s="6"/>
      <c r="C909" s="12"/>
      <c r="D909" s="8"/>
      <c r="E909" s="12"/>
      <c r="F909" s="216" t="str">
        <f t="shared" si="26"/>
        <v>N/A</v>
      </c>
      <c r="G909" s="6"/>
      <c r="AA909" s="15" t="str">
        <f t="shared" si="27"/>
        <v/>
      </c>
      <c r="AB909" s="15" t="str">
        <f>IF(LEN($AA909)=0,"N",IF(LEN($AA909)&gt;1,"Error -- Availability entered in an incorrect format",IF($AA909='Control Panel'!$F$36,$AA909,IF($AA909='Control Panel'!$F$37,$AA909,IF($AA909='Control Panel'!$F$38,$AA909,IF($AA909='Control Panel'!$F$39,$AA909,IF($AA909='Control Panel'!$F$40,$AA909,IF($AA909='Control Panel'!$F$41,$AA909,"Error -- Availability entered in an incorrect format"))))))))</f>
        <v>N</v>
      </c>
    </row>
    <row r="910" spans="1:28" s="15" customFormat="1" x14ac:dyDescent="0.35">
      <c r="A910" s="7">
        <v>898</v>
      </c>
      <c r="B910" s="6"/>
      <c r="C910" s="12"/>
      <c r="D910" s="8"/>
      <c r="E910" s="12"/>
      <c r="F910" s="216" t="str">
        <f t="shared" ref="F910:F973" si="28">IF($D$10=$A$9,"N/A",$D$10)</f>
        <v>N/A</v>
      </c>
      <c r="G910" s="6"/>
      <c r="AA910" s="15" t="str">
        <f t="shared" ref="AA910:AA973" si="29">TRIM($D910)</f>
        <v/>
      </c>
      <c r="AB910" s="15" t="str">
        <f>IF(LEN($AA910)=0,"N",IF(LEN($AA910)&gt;1,"Error -- Availability entered in an incorrect format",IF($AA910='Control Panel'!$F$36,$AA910,IF($AA910='Control Panel'!$F$37,$AA910,IF($AA910='Control Panel'!$F$38,$AA910,IF($AA910='Control Panel'!$F$39,$AA910,IF($AA910='Control Panel'!$F$40,$AA910,IF($AA910='Control Panel'!$F$41,$AA910,"Error -- Availability entered in an incorrect format"))))))))</f>
        <v>N</v>
      </c>
    </row>
    <row r="911" spans="1:28" s="15" customFormat="1" x14ac:dyDescent="0.35">
      <c r="A911" s="7">
        <v>899</v>
      </c>
      <c r="B911" s="6"/>
      <c r="C911" s="12"/>
      <c r="D911" s="8"/>
      <c r="E911" s="12"/>
      <c r="F911" s="216" t="str">
        <f t="shared" si="28"/>
        <v>N/A</v>
      </c>
      <c r="G911" s="6"/>
      <c r="AA911" s="15" t="str">
        <f t="shared" si="29"/>
        <v/>
      </c>
      <c r="AB911" s="15" t="str">
        <f>IF(LEN($AA911)=0,"N",IF(LEN($AA911)&gt;1,"Error -- Availability entered in an incorrect format",IF($AA911='Control Panel'!$F$36,$AA911,IF($AA911='Control Panel'!$F$37,$AA911,IF($AA911='Control Panel'!$F$38,$AA911,IF($AA911='Control Panel'!$F$39,$AA911,IF($AA911='Control Panel'!$F$40,$AA911,IF($AA911='Control Panel'!$F$41,$AA911,"Error -- Availability entered in an incorrect format"))))))))</f>
        <v>N</v>
      </c>
    </row>
    <row r="912" spans="1:28" s="15" customFormat="1" x14ac:dyDescent="0.35">
      <c r="A912" s="7">
        <v>900</v>
      </c>
      <c r="B912" s="6"/>
      <c r="C912" s="12"/>
      <c r="D912" s="8"/>
      <c r="E912" s="12"/>
      <c r="F912" s="216" t="str">
        <f t="shared" si="28"/>
        <v>N/A</v>
      </c>
      <c r="G912" s="6"/>
      <c r="AA912" s="15" t="str">
        <f t="shared" si="29"/>
        <v/>
      </c>
      <c r="AB912" s="15" t="str">
        <f>IF(LEN($AA912)=0,"N",IF(LEN($AA912)&gt;1,"Error -- Availability entered in an incorrect format",IF($AA912='Control Panel'!$F$36,$AA912,IF($AA912='Control Panel'!$F$37,$AA912,IF($AA912='Control Panel'!$F$38,$AA912,IF($AA912='Control Panel'!$F$39,$AA912,IF($AA912='Control Panel'!$F$40,$AA912,IF($AA912='Control Panel'!$F$41,$AA912,"Error -- Availability entered in an incorrect format"))))))))</f>
        <v>N</v>
      </c>
    </row>
    <row r="913" spans="1:28" s="15" customFormat="1" x14ac:dyDescent="0.35">
      <c r="A913" s="7">
        <v>901</v>
      </c>
      <c r="B913" s="6"/>
      <c r="C913" s="12"/>
      <c r="D913" s="8"/>
      <c r="E913" s="12"/>
      <c r="F913" s="216" t="str">
        <f t="shared" si="28"/>
        <v>N/A</v>
      </c>
      <c r="G913" s="6"/>
      <c r="AA913" s="15" t="str">
        <f t="shared" si="29"/>
        <v/>
      </c>
      <c r="AB913" s="15" t="str">
        <f>IF(LEN($AA913)=0,"N",IF(LEN($AA913)&gt;1,"Error -- Availability entered in an incorrect format",IF($AA913='Control Panel'!$F$36,$AA913,IF($AA913='Control Panel'!$F$37,$AA913,IF($AA913='Control Panel'!$F$38,$AA913,IF($AA913='Control Panel'!$F$39,$AA913,IF($AA913='Control Panel'!$F$40,$AA913,IF($AA913='Control Panel'!$F$41,$AA913,"Error -- Availability entered in an incorrect format"))))))))</f>
        <v>N</v>
      </c>
    </row>
    <row r="914" spans="1:28" s="15" customFormat="1" x14ac:dyDescent="0.35">
      <c r="A914" s="7">
        <v>902</v>
      </c>
      <c r="B914" s="6"/>
      <c r="C914" s="12"/>
      <c r="D914" s="8"/>
      <c r="E914" s="12"/>
      <c r="F914" s="216" t="str">
        <f t="shared" si="28"/>
        <v>N/A</v>
      </c>
      <c r="G914" s="6"/>
      <c r="AA914" s="15" t="str">
        <f t="shared" si="29"/>
        <v/>
      </c>
      <c r="AB914" s="15" t="str">
        <f>IF(LEN($AA914)=0,"N",IF(LEN($AA914)&gt;1,"Error -- Availability entered in an incorrect format",IF($AA914='Control Panel'!$F$36,$AA914,IF($AA914='Control Panel'!$F$37,$AA914,IF($AA914='Control Panel'!$F$38,$AA914,IF($AA914='Control Panel'!$F$39,$AA914,IF($AA914='Control Panel'!$F$40,$AA914,IF($AA914='Control Panel'!$F$41,$AA914,"Error -- Availability entered in an incorrect format"))))))))</f>
        <v>N</v>
      </c>
    </row>
    <row r="915" spans="1:28" s="15" customFormat="1" x14ac:dyDescent="0.35">
      <c r="A915" s="7">
        <v>903</v>
      </c>
      <c r="B915" s="6"/>
      <c r="C915" s="12"/>
      <c r="D915" s="8"/>
      <c r="E915" s="12"/>
      <c r="F915" s="216" t="str">
        <f t="shared" si="28"/>
        <v>N/A</v>
      </c>
      <c r="G915" s="6"/>
      <c r="AA915" s="15" t="str">
        <f t="shared" si="29"/>
        <v/>
      </c>
      <c r="AB915" s="15" t="str">
        <f>IF(LEN($AA915)=0,"N",IF(LEN($AA915)&gt;1,"Error -- Availability entered in an incorrect format",IF($AA915='Control Panel'!$F$36,$AA915,IF($AA915='Control Panel'!$F$37,$AA915,IF($AA915='Control Panel'!$F$38,$AA915,IF($AA915='Control Panel'!$F$39,$AA915,IF($AA915='Control Panel'!$F$40,$AA915,IF($AA915='Control Panel'!$F$41,$AA915,"Error -- Availability entered in an incorrect format"))))))))</f>
        <v>N</v>
      </c>
    </row>
    <row r="916" spans="1:28" s="15" customFormat="1" x14ac:dyDescent="0.35">
      <c r="A916" s="7">
        <v>904</v>
      </c>
      <c r="B916" s="6"/>
      <c r="C916" s="12"/>
      <c r="D916" s="8"/>
      <c r="E916" s="12"/>
      <c r="F916" s="216" t="str">
        <f t="shared" si="28"/>
        <v>N/A</v>
      </c>
      <c r="G916" s="6"/>
      <c r="AA916" s="15" t="str">
        <f t="shared" si="29"/>
        <v/>
      </c>
      <c r="AB916" s="15" t="str">
        <f>IF(LEN($AA916)=0,"N",IF(LEN($AA916)&gt;1,"Error -- Availability entered in an incorrect format",IF($AA916='Control Panel'!$F$36,$AA916,IF($AA916='Control Panel'!$F$37,$AA916,IF($AA916='Control Panel'!$F$38,$AA916,IF($AA916='Control Panel'!$F$39,$AA916,IF($AA916='Control Panel'!$F$40,$AA916,IF($AA916='Control Panel'!$F$41,$AA916,"Error -- Availability entered in an incorrect format"))))))))</f>
        <v>N</v>
      </c>
    </row>
    <row r="917" spans="1:28" s="15" customFormat="1" x14ac:dyDescent="0.35">
      <c r="A917" s="7">
        <v>905</v>
      </c>
      <c r="B917" s="6"/>
      <c r="C917" s="12"/>
      <c r="D917" s="8"/>
      <c r="E917" s="12"/>
      <c r="F917" s="216" t="str">
        <f t="shared" si="28"/>
        <v>N/A</v>
      </c>
      <c r="G917" s="6"/>
      <c r="AA917" s="15" t="str">
        <f t="shared" si="29"/>
        <v/>
      </c>
      <c r="AB917" s="15" t="str">
        <f>IF(LEN($AA917)=0,"N",IF(LEN($AA917)&gt;1,"Error -- Availability entered in an incorrect format",IF($AA917='Control Panel'!$F$36,$AA917,IF($AA917='Control Panel'!$F$37,$AA917,IF($AA917='Control Panel'!$F$38,$AA917,IF($AA917='Control Panel'!$F$39,$AA917,IF($AA917='Control Panel'!$F$40,$AA917,IF($AA917='Control Panel'!$F$41,$AA917,"Error -- Availability entered in an incorrect format"))))))))</f>
        <v>N</v>
      </c>
    </row>
    <row r="918" spans="1:28" s="15" customFormat="1" x14ac:dyDescent="0.35">
      <c r="A918" s="7">
        <v>906</v>
      </c>
      <c r="B918" s="6"/>
      <c r="C918" s="12"/>
      <c r="D918" s="8"/>
      <c r="E918" s="12"/>
      <c r="F918" s="216" t="str">
        <f t="shared" si="28"/>
        <v>N/A</v>
      </c>
      <c r="G918" s="6"/>
      <c r="AA918" s="15" t="str">
        <f t="shared" si="29"/>
        <v/>
      </c>
      <c r="AB918" s="15" t="str">
        <f>IF(LEN($AA918)=0,"N",IF(LEN($AA918)&gt;1,"Error -- Availability entered in an incorrect format",IF($AA918='Control Panel'!$F$36,$AA918,IF($AA918='Control Panel'!$F$37,$AA918,IF($AA918='Control Panel'!$F$38,$AA918,IF($AA918='Control Panel'!$F$39,$AA918,IF($AA918='Control Panel'!$F$40,$AA918,IF($AA918='Control Panel'!$F$41,$AA918,"Error -- Availability entered in an incorrect format"))))))))</f>
        <v>N</v>
      </c>
    </row>
    <row r="919" spans="1:28" s="15" customFormat="1" x14ac:dyDescent="0.35">
      <c r="A919" s="7">
        <v>907</v>
      </c>
      <c r="B919" s="6"/>
      <c r="C919" s="12"/>
      <c r="D919" s="8"/>
      <c r="E919" s="12"/>
      <c r="F919" s="216" t="str">
        <f t="shared" si="28"/>
        <v>N/A</v>
      </c>
      <c r="G919" s="6"/>
      <c r="AA919" s="15" t="str">
        <f t="shared" si="29"/>
        <v/>
      </c>
      <c r="AB919" s="15" t="str">
        <f>IF(LEN($AA919)=0,"N",IF(LEN($AA919)&gt;1,"Error -- Availability entered in an incorrect format",IF($AA919='Control Panel'!$F$36,$AA919,IF($AA919='Control Panel'!$F$37,$AA919,IF($AA919='Control Panel'!$F$38,$AA919,IF($AA919='Control Panel'!$F$39,$AA919,IF($AA919='Control Panel'!$F$40,$AA919,IF($AA919='Control Panel'!$F$41,$AA919,"Error -- Availability entered in an incorrect format"))))))))</f>
        <v>N</v>
      </c>
    </row>
    <row r="920" spans="1:28" s="15" customFormat="1" x14ac:dyDescent="0.35">
      <c r="A920" s="7">
        <v>908</v>
      </c>
      <c r="B920" s="6"/>
      <c r="C920" s="12"/>
      <c r="D920" s="8"/>
      <c r="E920" s="12"/>
      <c r="F920" s="216" t="str">
        <f t="shared" si="28"/>
        <v>N/A</v>
      </c>
      <c r="G920" s="6"/>
      <c r="AA920" s="15" t="str">
        <f t="shared" si="29"/>
        <v/>
      </c>
      <c r="AB920" s="15" t="str">
        <f>IF(LEN($AA920)=0,"N",IF(LEN($AA920)&gt;1,"Error -- Availability entered in an incorrect format",IF($AA920='Control Panel'!$F$36,$AA920,IF($AA920='Control Panel'!$F$37,$AA920,IF($AA920='Control Panel'!$F$38,$AA920,IF($AA920='Control Panel'!$F$39,$AA920,IF($AA920='Control Panel'!$F$40,$AA920,IF($AA920='Control Panel'!$F$41,$AA920,"Error -- Availability entered in an incorrect format"))))))))</f>
        <v>N</v>
      </c>
    </row>
    <row r="921" spans="1:28" s="15" customFormat="1" x14ac:dyDescent="0.35">
      <c r="A921" s="7">
        <v>909</v>
      </c>
      <c r="B921" s="6"/>
      <c r="C921" s="12"/>
      <c r="D921" s="8"/>
      <c r="E921" s="12"/>
      <c r="F921" s="216" t="str">
        <f t="shared" si="28"/>
        <v>N/A</v>
      </c>
      <c r="G921" s="6"/>
      <c r="AA921" s="15" t="str">
        <f t="shared" si="29"/>
        <v/>
      </c>
      <c r="AB921" s="15" t="str">
        <f>IF(LEN($AA921)=0,"N",IF(LEN($AA921)&gt;1,"Error -- Availability entered in an incorrect format",IF($AA921='Control Panel'!$F$36,$AA921,IF($AA921='Control Panel'!$F$37,$AA921,IF($AA921='Control Panel'!$F$38,$AA921,IF($AA921='Control Panel'!$F$39,$AA921,IF($AA921='Control Panel'!$F$40,$AA921,IF($AA921='Control Panel'!$F$41,$AA921,"Error -- Availability entered in an incorrect format"))))))))</f>
        <v>N</v>
      </c>
    </row>
    <row r="922" spans="1:28" s="15" customFormat="1" x14ac:dyDescent="0.35">
      <c r="A922" s="7">
        <v>910</v>
      </c>
      <c r="B922" s="6"/>
      <c r="C922" s="12"/>
      <c r="D922" s="8"/>
      <c r="E922" s="12"/>
      <c r="F922" s="216" t="str">
        <f t="shared" si="28"/>
        <v>N/A</v>
      </c>
      <c r="G922" s="6"/>
      <c r="AA922" s="15" t="str">
        <f t="shared" si="29"/>
        <v/>
      </c>
      <c r="AB922" s="15" t="str">
        <f>IF(LEN($AA922)=0,"N",IF(LEN($AA922)&gt;1,"Error -- Availability entered in an incorrect format",IF($AA922='Control Panel'!$F$36,$AA922,IF($AA922='Control Panel'!$F$37,$AA922,IF($AA922='Control Panel'!$F$38,$AA922,IF($AA922='Control Panel'!$F$39,$AA922,IF($AA922='Control Panel'!$F$40,$AA922,IF($AA922='Control Panel'!$F$41,$AA922,"Error -- Availability entered in an incorrect format"))))))))</f>
        <v>N</v>
      </c>
    </row>
    <row r="923" spans="1:28" s="15" customFormat="1" x14ac:dyDescent="0.35">
      <c r="A923" s="7">
        <v>911</v>
      </c>
      <c r="B923" s="6"/>
      <c r="C923" s="12"/>
      <c r="D923" s="8"/>
      <c r="E923" s="12"/>
      <c r="F923" s="216" t="str">
        <f t="shared" si="28"/>
        <v>N/A</v>
      </c>
      <c r="G923" s="6"/>
      <c r="AA923" s="15" t="str">
        <f t="shared" si="29"/>
        <v/>
      </c>
      <c r="AB923" s="15" t="str">
        <f>IF(LEN($AA923)=0,"N",IF(LEN($AA923)&gt;1,"Error -- Availability entered in an incorrect format",IF($AA923='Control Panel'!$F$36,$AA923,IF($AA923='Control Panel'!$F$37,$AA923,IF($AA923='Control Panel'!$F$38,$AA923,IF($AA923='Control Panel'!$F$39,$AA923,IF($AA923='Control Panel'!$F$40,$AA923,IF($AA923='Control Panel'!$F$41,$AA923,"Error -- Availability entered in an incorrect format"))))))))</f>
        <v>N</v>
      </c>
    </row>
    <row r="924" spans="1:28" s="15" customFormat="1" x14ac:dyDescent="0.35">
      <c r="A924" s="7">
        <v>912</v>
      </c>
      <c r="B924" s="6"/>
      <c r="C924" s="12"/>
      <c r="D924" s="8"/>
      <c r="E924" s="12"/>
      <c r="F924" s="216" t="str">
        <f t="shared" si="28"/>
        <v>N/A</v>
      </c>
      <c r="G924" s="6"/>
      <c r="AA924" s="15" t="str">
        <f t="shared" si="29"/>
        <v/>
      </c>
      <c r="AB924" s="15" t="str">
        <f>IF(LEN($AA924)=0,"N",IF(LEN($AA924)&gt;1,"Error -- Availability entered in an incorrect format",IF($AA924='Control Panel'!$F$36,$AA924,IF($AA924='Control Panel'!$F$37,$AA924,IF($AA924='Control Panel'!$F$38,$AA924,IF($AA924='Control Panel'!$F$39,$AA924,IF($AA924='Control Panel'!$F$40,$AA924,IF($AA924='Control Panel'!$F$41,$AA924,"Error -- Availability entered in an incorrect format"))))))))</f>
        <v>N</v>
      </c>
    </row>
    <row r="925" spans="1:28" s="15" customFormat="1" x14ac:dyDescent="0.35">
      <c r="A925" s="7">
        <v>913</v>
      </c>
      <c r="B925" s="6"/>
      <c r="C925" s="12"/>
      <c r="D925" s="8"/>
      <c r="E925" s="12"/>
      <c r="F925" s="216" t="str">
        <f t="shared" si="28"/>
        <v>N/A</v>
      </c>
      <c r="G925" s="6"/>
      <c r="AA925" s="15" t="str">
        <f t="shared" si="29"/>
        <v/>
      </c>
      <c r="AB925" s="15" t="str">
        <f>IF(LEN($AA925)=0,"N",IF(LEN($AA925)&gt;1,"Error -- Availability entered in an incorrect format",IF($AA925='Control Panel'!$F$36,$AA925,IF($AA925='Control Panel'!$F$37,$AA925,IF($AA925='Control Panel'!$F$38,$AA925,IF($AA925='Control Panel'!$F$39,$AA925,IF($AA925='Control Panel'!$F$40,$AA925,IF($AA925='Control Panel'!$F$41,$AA925,"Error -- Availability entered in an incorrect format"))))))))</f>
        <v>N</v>
      </c>
    </row>
    <row r="926" spans="1:28" s="15" customFormat="1" x14ac:dyDescent="0.35">
      <c r="A926" s="7">
        <v>914</v>
      </c>
      <c r="B926" s="6"/>
      <c r="C926" s="12"/>
      <c r="D926" s="8"/>
      <c r="E926" s="12"/>
      <c r="F926" s="216" t="str">
        <f t="shared" si="28"/>
        <v>N/A</v>
      </c>
      <c r="G926" s="6"/>
      <c r="AA926" s="15" t="str">
        <f t="shared" si="29"/>
        <v/>
      </c>
      <c r="AB926" s="15" t="str">
        <f>IF(LEN($AA926)=0,"N",IF(LEN($AA926)&gt;1,"Error -- Availability entered in an incorrect format",IF($AA926='Control Panel'!$F$36,$AA926,IF($AA926='Control Panel'!$F$37,$AA926,IF($AA926='Control Panel'!$F$38,$AA926,IF($AA926='Control Panel'!$F$39,$AA926,IF($AA926='Control Panel'!$F$40,$AA926,IF($AA926='Control Panel'!$F$41,$AA926,"Error -- Availability entered in an incorrect format"))))))))</f>
        <v>N</v>
      </c>
    </row>
    <row r="927" spans="1:28" s="15" customFormat="1" x14ac:dyDescent="0.35">
      <c r="A927" s="7">
        <v>915</v>
      </c>
      <c r="B927" s="6"/>
      <c r="C927" s="12"/>
      <c r="D927" s="8"/>
      <c r="E927" s="12"/>
      <c r="F927" s="216" t="str">
        <f t="shared" si="28"/>
        <v>N/A</v>
      </c>
      <c r="G927" s="6"/>
      <c r="AA927" s="15" t="str">
        <f t="shared" si="29"/>
        <v/>
      </c>
      <c r="AB927" s="15" t="str">
        <f>IF(LEN($AA927)=0,"N",IF(LEN($AA927)&gt;1,"Error -- Availability entered in an incorrect format",IF($AA927='Control Panel'!$F$36,$AA927,IF($AA927='Control Panel'!$F$37,$AA927,IF($AA927='Control Panel'!$F$38,$AA927,IF($AA927='Control Panel'!$F$39,$AA927,IF($AA927='Control Panel'!$F$40,$AA927,IF($AA927='Control Panel'!$F$41,$AA927,"Error -- Availability entered in an incorrect format"))))))))</f>
        <v>N</v>
      </c>
    </row>
    <row r="928" spans="1:28" s="15" customFormat="1" x14ac:dyDescent="0.35">
      <c r="A928" s="7">
        <v>916</v>
      </c>
      <c r="B928" s="6"/>
      <c r="C928" s="12"/>
      <c r="D928" s="8"/>
      <c r="E928" s="12"/>
      <c r="F928" s="216" t="str">
        <f t="shared" si="28"/>
        <v>N/A</v>
      </c>
      <c r="G928" s="6"/>
      <c r="AA928" s="15" t="str">
        <f t="shared" si="29"/>
        <v/>
      </c>
      <c r="AB928" s="15" t="str">
        <f>IF(LEN($AA928)=0,"N",IF(LEN($AA928)&gt;1,"Error -- Availability entered in an incorrect format",IF($AA928='Control Panel'!$F$36,$AA928,IF($AA928='Control Panel'!$F$37,$AA928,IF($AA928='Control Panel'!$F$38,$AA928,IF($AA928='Control Panel'!$F$39,$AA928,IF($AA928='Control Panel'!$F$40,$AA928,IF($AA928='Control Panel'!$F$41,$AA928,"Error -- Availability entered in an incorrect format"))))))))</f>
        <v>N</v>
      </c>
    </row>
    <row r="929" spans="1:28" s="15" customFormat="1" x14ac:dyDescent="0.35">
      <c r="A929" s="7">
        <v>917</v>
      </c>
      <c r="B929" s="6"/>
      <c r="C929" s="12"/>
      <c r="D929" s="8"/>
      <c r="E929" s="12"/>
      <c r="F929" s="216" t="str">
        <f t="shared" si="28"/>
        <v>N/A</v>
      </c>
      <c r="G929" s="6"/>
      <c r="AA929" s="15" t="str">
        <f t="shared" si="29"/>
        <v/>
      </c>
      <c r="AB929" s="15" t="str">
        <f>IF(LEN($AA929)=0,"N",IF(LEN($AA929)&gt;1,"Error -- Availability entered in an incorrect format",IF($AA929='Control Panel'!$F$36,$AA929,IF($AA929='Control Panel'!$F$37,$AA929,IF($AA929='Control Panel'!$F$38,$AA929,IF($AA929='Control Panel'!$F$39,$AA929,IF($AA929='Control Panel'!$F$40,$AA929,IF($AA929='Control Panel'!$F$41,$AA929,"Error -- Availability entered in an incorrect format"))))))))</f>
        <v>N</v>
      </c>
    </row>
    <row r="930" spans="1:28" s="15" customFormat="1" x14ac:dyDescent="0.35">
      <c r="A930" s="7">
        <v>918</v>
      </c>
      <c r="B930" s="6"/>
      <c r="C930" s="12"/>
      <c r="D930" s="8"/>
      <c r="E930" s="12"/>
      <c r="F930" s="216" t="str">
        <f t="shared" si="28"/>
        <v>N/A</v>
      </c>
      <c r="G930" s="6"/>
      <c r="AA930" s="15" t="str">
        <f t="shared" si="29"/>
        <v/>
      </c>
      <c r="AB930" s="15" t="str">
        <f>IF(LEN($AA930)=0,"N",IF(LEN($AA930)&gt;1,"Error -- Availability entered in an incorrect format",IF($AA930='Control Panel'!$F$36,$AA930,IF($AA930='Control Panel'!$F$37,$AA930,IF($AA930='Control Panel'!$F$38,$AA930,IF($AA930='Control Panel'!$F$39,$AA930,IF($AA930='Control Panel'!$F$40,$AA930,IF($AA930='Control Panel'!$F$41,$AA930,"Error -- Availability entered in an incorrect format"))))))))</f>
        <v>N</v>
      </c>
    </row>
    <row r="931" spans="1:28" s="15" customFormat="1" x14ac:dyDescent="0.35">
      <c r="A931" s="7">
        <v>919</v>
      </c>
      <c r="B931" s="6"/>
      <c r="C931" s="12"/>
      <c r="D931" s="8"/>
      <c r="E931" s="12"/>
      <c r="F931" s="216" t="str">
        <f t="shared" si="28"/>
        <v>N/A</v>
      </c>
      <c r="G931" s="6"/>
      <c r="AA931" s="15" t="str">
        <f t="shared" si="29"/>
        <v/>
      </c>
      <c r="AB931" s="15" t="str">
        <f>IF(LEN($AA931)=0,"N",IF(LEN($AA931)&gt;1,"Error -- Availability entered in an incorrect format",IF($AA931='Control Panel'!$F$36,$AA931,IF($AA931='Control Panel'!$F$37,$AA931,IF($AA931='Control Panel'!$F$38,$AA931,IF($AA931='Control Panel'!$F$39,$AA931,IF($AA931='Control Panel'!$F$40,$AA931,IF($AA931='Control Panel'!$F$41,$AA931,"Error -- Availability entered in an incorrect format"))))))))</f>
        <v>N</v>
      </c>
    </row>
    <row r="932" spans="1:28" s="15" customFormat="1" x14ac:dyDescent="0.35">
      <c r="A932" s="7">
        <v>920</v>
      </c>
      <c r="B932" s="6"/>
      <c r="C932" s="12"/>
      <c r="D932" s="8"/>
      <c r="E932" s="12"/>
      <c r="F932" s="216" t="str">
        <f t="shared" si="28"/>
        <v>N/A</v>
      </c>
      <c r="G932" s="6"/>
      <c r="AA932" s="15" t="str">
        <f t="shared" si="29"/>
        <v/>
      </c>
      <c r="AB932" s="15" t="str">
        <f>IF(LEN($AA932)=0,"N",IF(LEN($AA932)&gt;1,"Error -- Availability entered in an incorrect format",IF($AA932='Control Panel'!$F$36,$AA932,IF($AA932='Control Panel'!$F$37,$AA932,IF($AA932='Control Panel'!$F$38,$AA932,IF($AA932='Control Panel'!$F$39,$AA932,IF($AA932='Control Panel'!$F$40,$AA932,IF($AA932='Control Panel'!$F$41,$AA932,"Error -- Availability entered in an incorrect format"))))))))</f>
        <v>N</v>
      </c>
    </row>
    <row r="933" spans="1:28" s="15" customFormat="1" x14ac:dyDescent="0.35">
      <c r="A933" s="7">
        <v>921</v>
      </c>
      <c r="B933" s="6"/>
      <c r="C933" s="12"/>
      <c r="D933" s="8"/>
      <c r="E933" s="12"/>
      <c r="F933" s="216" t="str">
        <f t="shared" si="28"/>
        <v>N/A</v>
      </c>
      <c r="G933" s="6"/>
      <c r="AA933" s="15" t="str">
        <f t="shared" si="29"/>
        <v/>
      </c>
      <c r="AB933" s="15" t="str">
        <f>IF(LEN($AA933)=0,"N",IF(LEN($AA933)&gt;1,"Error -- Availability entered in an incorrect format",IF($AA933='Control Panel'!$F$36,$AA933,IF($AA933='Control Panel'!$F$37,$AA933,IF($AA933='Control Panel'!$F$38,$AA933,IF($AA933='Control Panel'!$F$39,$AA933,IF($AA933='Control Panel'!$F$40,$AA933,IF($AA933='Control Panel'!$F$41,$AA933,"Error -- Availability entered in an incorrect format"))))))))</f>
        <v>N</v>
      </c>
    </row>
    <row r="934" spans="1:28" s="15" customFormat="1" x14ac:dyDescent="0.35">
      <c r="A934" s="7">
        <v>922</v>
      </c>
      <c r="B934" s="6"/>
      <c r="C934" s="12"/>
      <c r="D934" s="8"/>
      <c r="E934" s="12"/>
      <c r="F934" s="216" t="str">
        <f t="shared" si="28"/>
        <v>N/A</v>
      </c>
      <c r="G934" s="6"/>
      <c r="AA934" s="15" t="str">
        <f t="shared" si="29"/>
        <v/>
      </c>
      <c r="AB934" s="15" t="str">
        <f>IF(LEN($AA934)=0,"N",IF(LEN($AA934)&gt;1,"Error -- Availability entered in an incorrect format",IF($AA934='Control Panel'!$F$36,$AA934,IF($AA934='Control Panel'!$F$37,$AA934,IF($AA934='Control Panel'!$F$38,$AA934,IF($AA934='Control Panel'!$F$39,$AA934,IF($AA934='Control Panel'!$F$40,$AA934,IF($AA934='Control Panel'!$F$41,$AA934,"Error -- Availability entered in an incorrect format"))))))))</f>
        <v>N</v>
      </c>
    </row>
    <row r="935" spans="1:28" s="15" customFormat="1" x14ac:dyDescent="0.35">
      <c r="A935" s="7">
        <v>923</v>
      </c>
      <c r="B935" s="6"/>
      <c r="C935" s="12"/>
      <c r="D935" s="8"/>
      <c r="E935" s="12"/>
      <c r="F935" s="216" t="str">
        <f t="shared" si="28"/>
        <v>N/A</v>
      </c>
      <c r="G935" s="6"/>
      <c r="AA935" s="15" t="str">
        <f t="shared" si="29"/>
        <v/>
      </c>
      <c r="AB935" s="15" t="str">
        <f>IF(LEN($AA935)=0,"N",IF(LEN($AA935)&gt;1,"Error -- Availability entered in an incorrect format",IF($AA935='Control Panel'!$F$36,$AA935,IF($AA935='Control Panel'!$F$37,$AA935,IF($AA935='Control Panel'!$F$38,$AA935,IF($AA935='Control Panel'!$F$39,$AA935,IF($AA935='Control Panel'!$F$40,$AA935,IF($AA935='Control Panel'!$F$41,$AA935,"Error -- Availability entered in an incorrect format"))))))))</f>
        <v>N</v>
      </c>
    </row>
    <row r="936" spans="1:28" s="15" customFormat="1" x14ac:dyDescent="0.35">
      <c r="A936" s="7">
        <v>924</v>
      </c>
      <c r="B936" s="6"/>
      <c r="C936" s="12"/>
      <c r="D936" s="8"/>
      <c r="E936" s="12"/>
      <c r="F936" s="216" t="str">
        <f t="shared" si="28"/>
        <v>N/A</v>
      </c>
      <c r="G936" s="6"/>
      <c r="AA936" s="15" t="str">
        <f t="shared" si="29"/>
        <v/>
      </c>
      <c r="AB936" s="15" t="str">
        <f>IF(LEN($AA936)=0,"N",IF(LEN($AA936)&gt;1,"Error -- Availability entered in an incorrect format",IF($AA936='Control Panel'!$F$36,$AA936,IF($AA936='Control Panel'!$F$37,$AA936,IF($AA936='Control Panel'!$F$38,$AA936,IF($AA936='Control Panel'!$F$39,$AA936,IF($AA936='Control Panel'!$F$40,$AA936,IF($AA936='Control Panel'!$F$41,$AA936,"Error -- Availability entered in an incorrect format"))))))))</f>
        <v>N</v>
      </c>
    </row>
    <row r="937" spans="1:28" s="15" customFormat="1" x14ac:dyDescent="0.35">
      <c r="A937" s="7">
        <v>925</v>
      </c>
      <c r="B937" s="6"/>
      <c r="C937" s="12"/>
      <c r="D937" s="8"/>
      <c r="E937" s="12"/>
      <c r="F937" s="216" t="str">
        <f t="shared" si="28"/>
        <v>N/A</v>
      </c>
      <c r="G937" s="6"/>
      <c r="AA937" s="15" t="str">
        <f t="shared" si="29"/>
        <v/>
      </c>
      <c r="AB937" s="15" t="str">
        <f>IF(LEN($AA937)=0,"N",IF(LEN($AA937)&gt;1,"Error -- Availability entered in an incorrect format",IF($AA937='Control Panel'!$F$36,$AA937,IF($AA937='Control Panel'!$F$37,$AA937,IF($AA937='Control Panel'!$F$38,$AA937,IF($AA937='Control Panel'!$F$39,$AA937,IF($AA937='Control Panel'!$F$40,$AA937,IF($AA937='Control Panel'!$F$41,$AA937,"Error -- Availability entered in an incorrect format"))))))))</f>
        <v>N</v>
      </c>
    </row>
    <row r="938" spans="1:28" s="15" customFormat="1" x14ac:dyDescent="0.35">
      <c r="A938" s="7">
        <v>926</v>
      </c>
      <c r="B938" s="6"/>
      <c r="C938" s="12"/>
      <c r="D938" s="8"/>
      <c r="E938" s="12"/>
      <c r="F938" s="216" t="str">
        <f t="shared" si="28"/>
        <v>N/A</v>
      </c>
      <c r="G938" s="6"/>
      <c r="AA938" s="15" t="str">
        <f t="shared" si="29"/>
        <v/>
      </c>
      <c r="AB938" s="15" t="str">
        <f>IF(LEN($AA938)=0,"N",IF(LEN($AA938)&gt;1,"Error -- Availability entered in an incorrect format",IF($AA938='Control Panel'!$F$36,$AA938,IF($AA938='Control Panel'!$F$37,$AA938,IF($AA938='Control Panel'!$F$38,$AA938,IF($AA938='Control Panel'!$F$39,$AA938,IF($AA938='Control Panel'!$F$40,$AA938,IF($AA938='Control Panel'!$F$41,$AA938,"Error -- Availability entered in an incorrect format"))))))))</f>
        <v>N</v>
      </c>
    </row>
    <row r="939" spans="1:28" s="15" customFormat="1" x14ac:dyDescent="0.35">
      <c r="A939" s="7">
        <v>927</v>
      </c>
      <c r="B939" s="6"/>
      <c r="C939" s="12"/>
      <c r="D939" s="8"/>
      <c r="E939" s="12"/>
      <c r="F939" s="216" t="str">
        <f t="shared" si="28"/>
        <v>N/A</v>
      </c>
      <c r="G939" s="6"/>
      <c r="AA939" s="15" t="str">
        <f t="shared" si="29"/>
        <v/>
      </c>
      <c r="AB939" s="15" t="str">
        <f>IF(LEN($AA939)=0,"N",IF(LEN($AA939)&gt;1,"Error -- Availability entered in an incorrect format",IF($AA939='Control Panel'!$F$36,$AA939,IF($AA939='Control Panel'!$F$37,$AA939,IF($AA939='Control Panel'!$F$38,$AA939,IF($AA939='Control Panel'!$F$39,$AA939,IF($AA939='Control Panel'!$F$40,$AA939,IF($AA939='Control Panel'!$F$41,$AA939,"Error -- Availability entered in an incorrect format"))))))))</f>
        <v>N</v>
      </c>
    </row>
    <row r="940" spans="1:28" s="15" customFormat="1" x14ac:dyDescent="0.35">
      <c r="A940" s="7">
        <v>928</v>
      </c>
      <c r="B940" s="6"/>
      <c r="C940" s="12"/>
      <c r="D940" s="8"/>
      <c r="E940" s="12"/>
      <c r="F940" s="216" t="str">
        <f t="shared" si="28"/>
        <v>N/A</v>
      </c>
      <c r="G940" s="6"/>
      <c r="AA940" s="15" t="str">
        <f t="shared" si="29"/>
        <v/>
      </c>
      <c r="AB940" s="15" t="str">
        <f>IF(LEN($AA940)=0,"N",IF(LEN($AA940)&gt;1,"Error -- Availability entered in an incorrect format",IF($AA940='Control Panel'!$F$36,$AA940,IF($AA940='Control Panel'!$F$37,$AA940,IF($AA940='Control Panel'!$F$38,$AA940,IF($AA940='Control Panel'!$F$39,$AA940,IF($AA940='Control Panel'!$F$40,$AA940,IF($AA940='Control Panel'!$F$41,$AA940,"Error -- Availability entered in an incorrect format"))))))))</f>
        <v>N</v>
      </c>
    </row>
    <row r="941" spans="1:28" s="15" customFormat="1" x14ac:dyDescent="0.35">
      <c r="A941" s="7">
        <v>929</v>
      </c>
      <c r="B941" s="6"/>
      <c r="C941" s="12"/>
      <c r="D941" s="8"/>
      <c r="E941" s="12"/>
      <c r="F941" s="216" t="str">
        <f t="shared" si="28"/>
        <v>N/A</v>
      </c>
      <c r="G941" s="6"/>
      <c r="AA941" s="15" t="str">
        <f t="shared" si="29"/>
        <v/>
      </c>
      <c r="AB941" s="15" t="str">
        <f>IF(LEN($AA941)=0,"N",IF(LEN($AA941)&gt;1,"Error -- Availability entered in an incorrect format",IF($AA941='Control Panel'!$F$36,$AA941,IF($AA941='Control Panel'!$F$37,$AA941,IF($AA941='Control Panel'!$F$38,$AA941,IF($AA941='Control Panel'!$F$39,$AA941,IF($AA941='Control Panel'!$F$40,$AA941,IF($AA941='Control Panel'!$F$41,$AA941,"Error -- Availability entered in an incorrect format"))))))))</f>
        <v>N</v>
      </c>
    </row>
    <row r="942" spans="1:28" s="15" customFormat="1" x14ac:dyDescent="0.35">
      <c r="A942" s="7">
        <v>930</v>
      </c>
      <c r="B942" s="6"/>
      <c r="C942" s="12"/>
      <c r="D942" s="8"/>
      <c r="E942" s="12"/>
      <c r="F942" s="216" t="str">
        <f t="shared" si="28"/>
        <v>N/A</v>
      </c>
      <c r="G942" s="6"/>
      <c r="AA942" s="15" t="str">
        <f t="shared" si="29"/>
        <v/>
      </c>
      <c r="AB942" s="15" t="str">
        <f>IF(LEN($AA942)=0,"N",IF(LEN($AA942)&gt;1,"Error -- Availability entered in an incorrect format",IF($AA942='Control Panel'!$F$36,$AA942,IF($AA942='Control Panel'!$F$37,$AA942,IF($AA942='Control Panel'!$F$38,$AA942,IF($AA942='Control Panel'!$F$39,$AA942,IF($AA942='Control Panel'!$F$40,$AA942,IF($AA942='Control Panel'!$F$41,$AA942,"Error -- Availability entered in an incorrect format"))))))))</f>
        <v>N</v>
      </c>
    </row>
    <row r="943" spans="1:28" s="15" customFormat="1" x14ac:dyDescent="0.35">
      <c r="A943" s="7">
        <v>931</v>
      </c>
      <c r="B943" s="6"/>
      <c r="C943" s="12"/>
      <c r="D943" s="8"/>
      <c r="E943" s="12"/>
      <c r="F943" s="216" t="str">
        <f t="shared" si="28"/>
        <v>N/A</v>
      </c>
      <c r="G943" s="6"/>
      <c r="AA943" s="15" t="str">
        <f t="shared" si="29"/>
        <v/>
      </c>
      <c r="AB943" s="15" t="str">
        <f>IF(LEN($AA943)=0,"N",IF(LEN($AA943)&gt;1,"Error -- Availability entered in an incorrect format",IF($AA943='Control Panel'!$F$36,$AA943,IF($AA943='Control Panel'!$F$37,$AA943,IF($AA943='Control Panel'!$F$38,$AA943,IF($AA943='Control Panel'!$F$39,$AA943,IF($AA943='Control Panel'!$F$40,$AA943,IF($AA943='Control Panel'!$F$41,$AA943,"Error -- Availability entered in an incorrect format"))))))))</f>
        <v>N</v>
      </c>
    </row>
    <row r="944" spans="1:28" s="15" customFormat="1" x14ac:dyDescent="0.35">
      <c r="A944" s="7">
        <v>932</v>
      </c>
      <c r="B944" s="6"/>
      <c r="C944" s="12"/>
      <c r="D944" s="8"/>
      <c r="E944" s="12"/>
      <c r="F944" s="216" t="str">
        <f t="shared" si="28"/>
        <v>N/A</v>
      </c>
      <c r="G944" s="6"/>
      <c r="AA944" s="15" t="str">
        <f t="shared" si="29"/>
        <v/>
      </c>
      <c r="AB944" s="15" t="str">
        <f>IF(LEN($AA944)=0,"N",IF(LEN($AA944)&gt;1,"Error -- Availability entered in an incorrect format",IF($AA944='Control Panel'!$F$36,$AA944,IF($AA944='Control Panel'!$F$37,$AA944,IF($AA944='Control Panel'!$F$38,$AA944,IF($AA944='Control Panel'!$F$39,$AA944,IF($AA944='Control Panel'!$F$40,$AA944,IF($AA944='Control Panel'!$F$41,$AA944,"Error -- Availability entered in an incorrect format"))))))))</f>
        <v>N</v>
      </c>
    </row>
    <row r="945" spans="1:28" s="15" customFormat="1" x14ac:dyDescent="0.35">
      <c r="A945" s="7">
        <v>933</v>
      </c>
      <c r="B945" s="6"/>
      <c r="C945" s="12"/>
      <c r="D945" s="8"/>
      <c r="E945" s="12"/>
      <c r="F945" s="216" t="str">
        <f t="shared" si="28"/>
        <v>N/A</v>
      </c>
      <c r="G945" s="6"/>
      <c r="AA945" s="15" t="str">
        <f t="shared" si="29"/>
        <v/>
      </c>
      <c r="AB945" s="15" t="str">
        <f>IF(LEN($AA945)=0,"N",IF(LEN($AA945)&gt;1,"Error -- Availability entered in an incorrect format",IF($AA945='Control Panel'!$F$36,$AA945,IF($AA945='Control Panel'!$F$37,$AA945,IF($AA945='Control Panel'!$F$38,$AA945,IF($AA945='Control Panel'!$F$39,$AA945,IF($AA945='Control Panel'!$F$40,$AA945,IF($AA945='Control Panel'!$F$41,$AA945,"Error -- Availability entered in an incorrect format"))))))))</f>
        <v>N</v>
      </c>
    </row>
    <row r="946" spans="1:28" s="15" customFormat="1" x14ac:dyDescent="0.35">
      <c r="A946" s="7">
        <v>934</v>
      </c>
      <c r="B946" s="6"/>
      <c r="C946" s="12"/>
      <c r="D946" s="8"/>
      <c r="E946" s="12"/>
      <c r="F946" s="216" t="str">
        <f t="shared" si="28"/>
        <v>N/A</v>
      </c>
      <c r="G946" s="6"/>
      <c r="AA946" s="15" t="str">
        <f t="shared" si="29"/>
        <v/>
      </c>
      <c r="AB946" s="15" t="str">
        <f>IF(LEN($AA946)=0,"N",IF(LEN($AA946)&gt;1,"Error -- Availability entered in an incorrect format",IF($AA946='Control Panel'!$F$36,$AA946,IF($AA946='Control Panel'!$F$37,$AA946,IF($AA946='Control Panel'!$F$38,$AA946,IF($AA946='Control Panel'!$F$39,$AA946,IF($AA946='Control Panel'!$F$40,$AA946,IF($AA946='Control Panel'!$F$41,$AA946,"Error -- Availability entered in an incorrect format"))))))))</f>
        <v>N</v>
      </c>
    </row>
    <row r="947" spans="1:28" s="15" customFormat="1" x14ac:dyDescent="0.35">
      <c r="A947" s="7">
        <v>935</v>
      </c>
      <c r="B947" s="6"/>
      <c r="C947" s="12"/>
      <c r="D947" s="8"/>
      <c r="E947" s="12"/>
      <c r="F947" s="216" t="str">
        <f t="shared" si="28"/>
        <v>N/A</v>
      </c>
      <c r="G947" s="6"/>
      <c r="AA947" s="15" t="str">
        <f t="shared" si="29"/>
        <v/>
      </c>
      <c r="AB947" s="15" t="str">
        <f>IF(LEN($AA947)=0,"N",IF(LEN($AA947)&gt;1,"Error -- Availability entered in an incorrect format",IF($AA947='Control Panel'!$F$36,$AA947,IF($AA947='Control Panel'!$F$37,$AA947,IF($AA947='Control Panel'!$F$38,$AA947,IF($AA947='Control Panel'!$F$39,$AA947,IF($AA947='Control Panel'!$F$40,$AA947,IF($AA947='Control Panel'!$F$41,$AA947,"Error -- Availability entered in an incorrect format"))))))))</f>
        <v>N</v>
      </c>
    </row>
    <row r="948" spans="1:28" s="15" customFormat="1" x14ac:dyDescent="0.35">
      <c r="A948" s="7">
        <v>936</v>
      </c>
      <c r="B948" s="6"/>
      <c r="C948" s="12"/>
      <c r="D948" s="8"/>
      <c r="E948" s="12"/>
      <c r="F948" s="216" t="str">
        <f t="shared" si="28"/>
        <v>N/A</v>
      </c>
      <c r="G948" s="6"/>
      <c r="AA948" s="15" t="str">
        <f t="shared" si="29"/>
        <v/>
      </c>
      <c r="AB948" s="15" t="str">
        <f>IF(LEN($AA948)=0,"N",IF(LEN($AA948)&gt;1,"Error -- Availability entered in an incorrect format",IF($AA948='Control Panel'!$F$36,$AA948,IF($AA948='Control Panel'!$F$37,$AA948,IF($AA948='Control Panel'!$F$38,$AA948,IF($AA948='Control Panel'!$F$39,$AA948,IF($AA948='Control Panel'!$F$40,$AA948,IF($AA948='Control Panel'!$F$41,$AA948,"Error -- Availability entered in an incorrect format"))))))))</f>
        <v>N</v>
      </c>
    </row>
    <row r="949" spans="1:28" s="15" customFormat="1" x14ac:dyDescent="0.35">
      <c r="A949" s="7">
        <v>937</v>
      </c>
      <c r="B949" s="6"/>
      <c r="C949" s="12"/>
      <c r="D949" s="8"/>
      <c r="E949" s="12"/>
      <c r="F949" s="216" t="str">
        <f t="shared" si="28"/>
        <v>N/A</v>
      </c>
      <c r="G949" s="6"/>
      <c r="AA949" s="15" t="str">
        <f t="shared" si="29"/>
        <v/>
      </c>
      <c r="AB949" s="15" t="str">
        <f>IF(LEN($AA949)=0,"N",IF(LEN($AA949)&gt;1,"Error -- Availability entered in an incorrect format",IF($AA949='Control Panel'!$F$36,$AA949,IF($AA949='Control Panel'!$F$37,$AA949,IF($AA949='Control Panel'!$F$38,$AA949,IF($AA949='Control Panel'!$F$39,$AA949,IF($AA949='Control Panel'!$F$40,$AA949,IF($AA949='Control Panel'!$F$41,$AA949,"Error -- Availability entered in an incorrect format"))))))))</f>
        <v>N</v>
      </c>
    </row>
    <row r="950" spans="1:28" s="15" customFormat="1" x14ac:dyDescent="0.35">
      <c r="A950" s="7">
        <v>938</v>
      </c>
      <c r="B950" s="6"/>
      <c r="C950" s="12"/>
      <c r="D950" s="8"/>
      <c r="E950" s="12"/>
      <c r="F950" s="216" t="str">
        <f t="shared" si="28"/>
        <v>N/A</v>
      </c>
      <c r="G950" s="6"/>
      <c r="AA950" s="15" t="str">
        <f t="shared" si="29"/>
        <v/>
      </c>
      <c r="AB950" s="15" t="str">
        <f>IF(LEN($AA950)=0,"N",IF(LEN($AA950)&gt;1,"Error -- Availability entered in an incorrect format",IF($AA950='Control Panel'!$F$36,$AA950,IF($AA950='Control Panel'!$F$37,$AA950,IF($AA950='Control Panel'!$F$38,$AA950,IF($AA950='Control Panel'!$F$39,$AA950,IF($AA950='Control Panel'!$F$40,$AA950,IF($AA950='Control Panel'!$F$41,$AA950,"Error -- Availability entered in an incorrect format"))))))))</f>
        <v>N</v>
      </c>
    </row>
    <row r="951" spans="1:28" s="15" customFormat="1" x14ac:dyDescent="0.35">
      <c r="A951" s="7">
        <v>939</v>
      </c>
      <c r="B951" s="6"/>
      <c r="C951" s="12"/>
      <c r="D951" s="8"/>
      <c r="E951" s="12"/>
      <c r="F951" s="216" t="str">
        <f t="shared" si="28"/>
        <v>N/A</v>
      </c>
      <c r="G951" s="6"/>
      <c r="AA951" s="15" t="str">
        <f t="shared" si="29"/>
        <v/>
      </c>
      <c r="AB951" s="15" t="str">
        <f>IF(LEN($AA951)=0,"N",IF(LEN($AA951)&gt;1,"Error -- Availability entered in an incorrect format",IF($AA951='Control Panel'!$F$36,$AA951,IF($AA951='Control Panel'!$F$37,$AA951,IF($AA951='Control Panel'!$F$38,$AA951,IF($AA951='Control Panel'!$F$39,$AA951,IF($AA951='Control Panel'!$F$40,$AA951,IF($AA951='Control Panel'!$F$41,$AA951,"Error -- Availability entered in an incorrect format"))))))))</f>
        <v>N</v>
      </c>
    </row>
    <row r="952" spans="1:28" s="15" customFormat="1" x14ac:dyDescent="0.35">
      <c r="A952" s="7">
        <v>940</v>
      </c>
      <c r="B952" s="6"/>
      <c r="C952" s="12"/>
      <c r="D952" s="8"/>
      <c r="E952" s="12"/>
      <c r="F952" s="216" t="str">
        <f t="shared" si="28"/>
        <v>N/A</v>
      </c>
      <c r="G952" s="6"/>
      <c r="AA952" s="15" t="str">
        <f t="shared" si="29"/>
        <v/>
      </c>
      <c r="AB952" s="15" t="str">
        <f>IF(LEN($AA952)=0,"N",IF(LEN($AA952)&gt;1,"Error -- Availability entered in an incorrect format",IF($AA952='Control Panel'!$F$36,$AA952,IF($AA952='Control Panel'!$F$37,$AA952,IF($AA952='Control Panel'!$F$38,$AA952,IF($AA952='Control Panel'!$F$39,$AA952,IF($AA952='Control Panel'!$F$40,$AA952,IF($AA952='Control Panel'!$F$41,$AA952,"Error -- Availability entered in an incorrect format"))))))))</f>
        <v>N</v>
      </c>
    </row>
    <row r="953" spans="1:28" s="15" customFormat="1" x14ac:dyDescent="0.35">
      <c r="A953" s="7">
        <v>941</v>
      </c>
      <c r="B953" s="6"/>
      <c r="C953" s="12"/>
      <c r="D953" s="8"/>
      <c r="E953" s="12"/>
      <c r="F953" s="216" t="str">
        <f t="shared" si="28"/>
        <v>N/A</v>
      </c>
      <c r="G953" s="6"/>
      <c r="AA953" s="15" t="str">
        <f t="shared" si="29"/>
        <v/>
      </c>
      <c r="AB953" s="15" t="str">
        <f>IF(LEN($AA953)=0,"N",IF(LEN($AA953)&gt;1,"Error -- Availability entered in an incorrect format",IF($AA953='Control Panel'!$F$36,$AA953,IF($AA953='Control Panel'!$F$37,$AA953,IF($AA953='Control Panel'!$F$38,$AA953,IF($AA953='Control Panel'!$F$39,$AA953,IF($AA953='Control Panel'!$F$40,$AA953,IF($AA953='Control Panel'!$F$41,$AA953,"Error -- Availability entered in an incorrect format"))))))))</f>
        <v>N</v>
      </c>
    </row>
    <row r="954" spans="1:28" s="15" customFormat="1" x14ac:dyDescent="0.35">
      <c r="A954" s="7">
        <v>942</v>
      </c>
      <c r="B954" s="6"/>
      <c r="C954" s="12"/>
      <c r="D954" s="8"/>
      <c r="E954" s="12"/>
      <c r="F954" s="216" t="str">
        <f t="shared" si="28"/>
        <v>N/A</v>
      </c>
      <c r="G954" s="6"/>
      <c r="AA954" s="15" t="str">
        <f t="shared" si="29"/>
        <v/>
      </c>
      <c r="AB954" s="15" t="str">
        <f>IF(LEN($AA954)=0,"N",IF(LEN($AA954)&gt;1,"Error -- Availability entered in an incorrect format",IF($AA954='Control Panel'!$F$36,$AA954,IF($AA954='Control Panel'!$F$37,$AA954,IF($AA954='Control Panel'!$F$38,$AA954,IF($AA954='Control Panel'!$F$39,$AA954,IF($AA954='Control Panel'!$F$40,$AA954,IF($AA954='Control Panel'!$F$41,$AA954,"Error -- Availability entered in an incorrect format"))))))))</f>
        <v>N</v>
      </c>
    </row>
    <row r="955" spans="1:28" s="15" customFormat="1" x14ac:dyDescent="0.35">
      <c r="A955" s="7">
        <v>943</v>
      </c>
      <c r="B955" s="6"/>
      <c r="C955" s="12"/>
      <c r="D955" s="8"/>
      <c r="E955" s="12"/>
      <c r="F955" s="216" t="str">
        <f t="shared" si="28"/>
        <v>N/A</v>
      </c>
      <c r="G955" s="6"/>
      <c r="AA955" s="15" t="str">
        <f t="shared" si="29"/>
        <v/>
      </c>
      <c r="AB955" s="15" t="str">
        <f>IF(LEN($AA955)=0,"N",IF(LEN($AA955)&gt;1,"Error -- Availability entered in an incorrect format",IF($AA955='Control Panel'!$F$36,$AA955,IF($AA955='Control Panel'!$F$37,$AA955,IF($AA955='Control Panel'!$F$38,$AA955,IF($AA955='Control Panel'!$F$39,$AA955,IF($AA955='Control Panel'!$F$40,$AA955,IF($AA955='Control Panel'!$F$41,$AA955,"Error -- Availability entered in an incorrect format"))))))))</f>
        <v>N</v>
      </c>
    </row>
    <row r="956" spans="1:28" s="15" customFormat="1" x14ac:dyDescent="0.35">
      <c r="A956" s="7">
        <v>944</v>
      </c>
      <c r="B956" s="6"/>
      <c r="C956" s="12"/>
      <c r="D956" s="8"/>
      <c r="E956" s="12"/>
      <c r="F956" s="216" t="str">
        <f t="shared" si="28"/>
        <v>N/A</v>
      </c>
      <c r="G956" s="6"/>
      <c r="AA956" s="15" t="str">
        <f t="shared" si="29"/>
        <v/>
      </c>
      <c r="AB956" s="15" t="str">
        <f>IF(LEN($AA956)=0,"N",IF(LEN($AA956)&gt;1,"Error -- Availability entered in an incorrect format",IF($AA956='Control Panel'!$F$36,$AA956,IF($AA956='Control Panel'!$F$37,$AA956,IF($AA956='Control Panel'!$F$38,$AA956,IF($AA956='Control Panel'!$F$39,$AA956,IF($AA956='Control Panel'!$F$40,$AA956,IF($AA956='Control Panel'!$F$41,$AA956,"Error -- Availability entered in an incorrect format"))))))))</f>
        <v>N</v>
      </c>
    </row>
    <row r="957" spans="1:28" s="15" customFormat="1" x14ac:dyDescent="0.35">
      <c r="A957" s="7">
        <v>945</v>
      </c>
      <c r="B957" s="6"/>
      <c r="C957" s="12"/>
      <c r="D957" s="8"/>
      <c r="E957" s="12"/>
      <c r="F957" s="216" t="str">
        <f t="shared" si="28"/>
        <v>N/A</v>
      </c>
      <c r="G957" s="6"/>
      <c r="AA957" s="15" t="str">
        <f t="shared" si="29"/>
        <v/>
      </c>
      <c r="AB957" s="15" t="str">
        <f>IF(LEN($AA957)=0,"N",IF(LEN($AA957)&gt;1,"Error -- Availability entered in an incorrect format",IF($AA957='Control Panel'!$F$36,$AA957,IF($AA957='Control Panel'!$F$37,$AA957,IF($AA957='Control Panel'!$F$38,$AA957,IF($AA957='Control Panel'!$F$39,$AA957,IF($AA957='Control Panel'!$F$40,$AA957,IF($AA957='Control Panel'!$F$41,$AA957,"Error -- Availability entered in an incorrect format"))))))))</f>
        <v>N</v>
      </c>
    </row>
    <row r="958" spans="1:28" s="15" customFormat="1" x14ac:dyDescent="0.35">
      <c r="A958" s="7">
        <v>946</v>
      </c>
      <c r="B958" s="6"/>
      <c r="C958" s="12"/>
      <c r="D958" s="8"/>
      <c r="E958" s="12"/>
      <c r="F958" s="216" t="str">
        <f t="shared" si="28"/>
        <v>N/A</v>
      </c>
      <c r="G958" s="6"/>
      <c r="AA958" s="15" t="str">
        <f t="shared" si="29"/>
        <v/>
      </c>
      <c r="AB958" s="15" t="str">
        <f>IF(LEN($AA958)=0,"N",IF(LEN($AA958)&gt;1,"Error -- Availability entered in an incorrect format",IF($AA958='Control Panel'!$F$36,$AA958,IF($AA958='Control Panel'!$F$37,$AA958,IF($AA958='Control Panel'!$F$38,$AA958,IF($AA958='Control Panel'!$F$39,$AA958,IF($AA958='Control Panel'!$F$40,$AA958,IF($AA958='Control Panel'!$F$41,$AA958,"Error -- Availability entered in an incorrect format"))))))))</f>
        <v>N</v>
      </c>
    </row>
    <row r="959" spans="1:28" s="15" customFormat="1" x14ac:dyDescent="0.35">
      <c r="A959" s="7">
        <v>947</v>
      </c>
      <c r="B959" s="6"/>
      <c r="C959" s="12"/>
      <c r="D959" s="8"/>
      <c r="E959" s="12"/>
      <c r="F959" s="216" t="str">
        <f t="shared" si="28"/>
        <v>N/A</v>
      </c>
      <c r="G959" s="6"/>
      <c r="AA959" s="15" t="str">
        <f t="shared" si="29"/>
        <v/>
      </c>
      <c r="AB959" s="15" t="str">
        <f>IF(LEN($AA959)=0,"N",IF(LEN($AA959)&gt;1,"Error -- Availability entered in an incorrect format",IF($AA959='Control Panel'!$F$36,$AA959,IF($AA959='Control Panel'!$F$37,$AA959,IF($AA959='Control Panel'!$F$38,$AA959,IF($AA959='Control Panel'!$F$39,$AA959,IF($AA959='Control Panel'!$F$40,$AA959,IF($AA959='Control Panel'!$F$41,$AA959,"Error -- Availability entered in an incorrect format"))))))))</f>
        <v>N</v>
      </c>
    </row>
    <row r="960" spans="1:28" s="15" customFormat="1" x14ac:dyDescent="0.35">
      <c r="A960" s="7">
        <v>948</v>
      </c>
      <c r="B960" s="6"/>
      <c r="C960" s="12"/>
      <c r="D960" s="8"/>
      <c r="E960" s="12"/>
      <c r="F960" s="216" t="str">
        <f t="shared" si="28"/>
        <v>N/A</v>
      </c>
      <c r="G960" s="6"/>
      <c r="AA960" s="15" t="str">
        <f t="shared" si="29"/>
        <v/>
      </c>
      <c r="AB960" s="15" t="str">
        <f>IF(LEN($AA960)=0,"N",IF(LEN($AA960)&gt;1,"Error -- Availability entered in an incorrect format",IF($AA960='Control Panel'!$F$36,$AA960,IF($AA960='Control Panel'!$F$37,$AA960,IF($AA960='Control Panel'!$F$38,$AA960,IF($AA960='Control Panel'!$F$39,$AA960,IF($AA960='Control Panel'!$F$40,$AA960,IF($AA960='Control Panel'!$F$41,$AA960,"Error -- Availability entered in an incorrect format"))))))))</f>
        <v>N</v>
      </c>
    </row>
    <row r="961" spans="1:28" s="15" customFormat="1" x14ac:dyDescent="0.35">
      <c r="A961" s="7">
        <v>949</v>
      </c>
      <c r="B961" s="6"/>
      <c r="C961" s="12"/>
      <c r="D961" s="8"/>
      <c r="E961" s="12"/>
      <c r="F961" s="216" t="str">
        <f t="shared" si="28"/>
        <v>N/A</v>
      </c>
      <c r="G961" s="6"/>
      <c r="AA961" s="15" t="str">
        <f t="shared" si="29"/>
        <v/>
      </c>
      <c r="AB961" s="15" t="str">
        <f>IF(LEN($AA961)=0,"N",IF(LEN($AA961)&gt;1,"Error -- Availability entered in an incorrect format",IF($AA961='Control Panel'!$F$36,$AA961,IF($AA961='Control Panel'!$F$37,$AA961,IF($AA961='Control Panel'!$F$38,$AA961,IF($AA961='Control Panel'!$F$39,$AA961,IF($AA961='Control Panel'!$F$40,$AA961,IF($AA961='Control Panel'!$F$41,$AA961,"Error -- Availability entered in an incorrect format"))))))))</f>
        <v>N</v>
      </c>
    </row>
    <row r="962" spans="1:28" s="15" customFormat="1" x14ac:dyDescent="0.35">
      <c r="A962" s="7">
        <v>950</v>
      </c>
      <c r="B962" s="6"/>
      <c r="C962" s="12"/>
      <c r="D962" s="8"/>
      <c r="E962" s="12"/>
      <c r="F962" s="216" t="str">
        <f t="shared" si="28"/>
        <v>N/A</v>
      </c>
      <c r="G962" s="6"/>
      <c r="AA962" s="15" t="str">
        <f t="shared" si="29"/>
        <v/>
      </c>
      <c r="AB962" s="15" t="str">
        <f>IF(LEN($AA962)=0,"N",IF(LEN($AA962)&gt;1,"Error -- Availability entered in an incorrect format",IF($AA962='Control Panel'!$F$36,$AA962,IF($AA962='Control Panel'!$F$37,$AA962,IF($AA962='Control Panel'!$F$38,$AA962,IF($AA962='Control Panel'!$F$39,$AA962,IF($AA962='Control Panel'!$F$40,$AA962,IF($AA962='Control Panel'!$F$41,$AA962,"Error -- Availability entered in an incorrect format"))))))))</f>
        <v>N</v>
      </c>
    </row>
    <row r="963" spans="1:28" s="15" customFormat="1" x14ac:dyDescent="0.35">
      <c r="A963" s="7">
        <v>951</v>
      </c>
      <c r="B963" s="6"/>
      <c r="C963" s="12"/>
      <c r="D963" s="8"/>
      <c r="E963" s="12"/>
      <c r="F963" s="216" t="str">
        <f t="shared" si="28"/>
        <v>N/A</v>
      </c>
      <c r="G963" s="6"/>
      <c r="AA963" s="15" t="str">
        <f t="shared" si="29"/>
        <v/>
      </c>
      <c r="AB963" s="15" t="str">
        <f>IF(LEN($AA963)=0,"N",IF(LEN($AA963)&gt;1,"Error -- Availability entered in an incorrect format",IF($AA963='Control Panel'!$F$36,$AA963,IF($AA963='Control Panel'!$F$37,$AA963,IF($AA963='Control Panel'!$F$38,$AA963,IF($AA963='Control Panel'!$F$39,$AA963,IF($AA963='Control Panel'!$F$40,$AA963,IF($AA963='Control Panel'!$F$41,$AA963,"Error -- Availability entered in an incorrect format"))))))))</f>
        <v>N</v>
      </c>
    </row>
    <row r="964" spans="1:28" s="15" customFormat="1" x14ac:dyDescent="0.35">
      <c r="A964" s="7">
        <v>952</v>
      </c>
      <c r="B964" s="6"/>
      <c r="C964" s="12"/>
      <c r="D964" s="8"/>
      <c r="E964" s="12"/>
      <c r="F964" s="216" t="str">
        <f t="shared" si="28"/>
        <v>N/A</v>
      </c>
      <c r="G964" s="6"/>
      <c r="AA964" s="15" t="str">
        <f t="shared" si="29"/>
        <v/>
      </c>
      <c r="AB964" s="15" t="str">
        <f>IF(LEN($AA964)=0,"N",IF(LEN($AA964)&gt;1,"Error -- Availability entered in an incorrect format",IF($AA964='Control Panel'!$F$36,$AA964,IF($AA964='Control Panel'!$F$37,$AA964,IF($AA964='Control Panel'!$F$38,$AA964,IF($AA964='Control Panel'!$F$39,$AA964,IF($AA964='Control Panel'!$F$40,$AA964,IF($AA964='Control Panel'!$F$41,$AA964,"Error -- Availability entered in an incorrect format"))))))))</f>
        <v>N</v>
      </c>
    </row>
    <row r="965" spans="1:28" s="15" customFormat="1" x14ac:dyDescent="0.35">
      <c r="A965" s="7">
        <v>953</v>
      </c>
      <c r="B965" s="6"/>
      <c r="C965" s="12"/>
      <c r="D965" s="8"/>
      <c r="E965" s="12"/>
      <c r="F965" s="216" t="str">
        <f t="shared" si="28"/>
        <v>N/A</v>
      </c>
      <c r="G965" s="6"/>
      <c r="AA965" s="15" t="str">
        <f t="shared" si="29"/>
        <v/>
      </c>
      <c r="AB965" s="15" t="str">
        <f>IF(LEN($AA965)=0,"N",IF(LEN($AA965)&gt;1,"Error -- Availability entered in an incorrect format",IF($AA965='Control Panel'!$F$36,$AA965,IF($AA965='Control Panel'!$F$37,$AA965,IF($AA965='Control Panel'!$F$38,$AA965,IF($AA965='Control Panel'!$F$39,$AA965,IF($AA965='Control Panel'!$F$40,$AA965,IF($AA965='Control Panel'!$F$41,$AA965,"Error -- Availability entered in an incorrect format"))))))))</f>
        <v>N</v>
      </c>
    </row>
    <row r="966" spans="1:28" s="15" customFormat="1" x14ac:dyDescent="0.35">
      <c r="A966" s="7">
        <v>954</v>
      </c>
      <c r="B966" s="6"/>
      <c r="C966" s="12"/>
      <c r="D966" s="8"/>
      <c r="E966" s="12"/>
      <c r="F966" s="216" t="str">
        <f t="shared" si="28"/>
        <v>N/A</v>
      </c>
      <c r="G966" s="6"/>
      <c r="AA966" s="15" t="str">
        <f t="shared" si="29"/>
        <v/>
      </c>
      <c r="AB966" s="15" t="str">
        <f>IF(LEN($AA966)=0,"N",IF(LEN($AA966)&gt;1,"Error -- Availability entered in an incorrect format",IF($AA966='Control Panel'!$F$36,$AA966,IF($AA966='Control Panel'!$F$37,$AA966,IF($AA966='Control Panel'!$F$38,$AA966,IF($AA966='Control Panel'!$F$39,$AA966,IF($AA966='Control Panel'!$F$40,$AA966,IF($AA966='Control Panel'!$F$41,$AA966,"Error -- Availability entered in an incorrect format"))))))))</f>
        <v>N</v>
      </c>
    </row>
    <row r="967" spans="1:28" s="15" customFormat="1" x14ac:dyDescent="0.35">
      <c r="A967" s="7">
        <v>955</v>
      </c>
      <c r="B967" s="6"/>
      <c r="C967" s="12"/>
      <c r="D967" s="8"/>
      <c r="E967" s="12"/>
      <c r="F967" s="216" t="str">
        <f t="shared" si="28"/>
        <v>N/A</v>
      </c>
      <c r="G967" s="6"/>
      <c r="AA967" s="15" t="str">
        <f t="shared" si="29"/>
        <v/>
      </c>
      <c r="AB967" s="15" t="str">
        <f>IF(LEN($AA967)=0,"N",IF(LEN($AA967)&gt;1,"Error -- Availability entered in an incorrect format",IF($AA967='Control Panel'!$F$36,$AA967,IF($AA967='Control Panel'!$F$37,$AA967,IF($AA967='Control Panel'!$F$38,$AA967,IF($AA967='Control Panel'!$F$39,$AA967,IF($AA967='Control Panel'!$F$40,$AA967,IF($AA967='Control Panel'!$F$41,$AA967,"Error -- Availability entered in an incorrect format"))))))))</f>
        <v>N</v>
      </c>
    </row>
    <row r="968" spans="1:28" s="15" customFormat="1" x14ac:dyDescent="0.35">
      <c r="A968" s="7">
        <v>956</v>
      </c>
      <c r="B968" s="6"/>
      <c r="C968" s="12"/>
      <c r="D968" s="8"/>
      <c r="E968" s="12"/>
      <c r="F968" s="216" t="str">
        <f t="shared" si="28"/>
        <v>N/A</v>
      </c>
      <c r="G968" s="6"/>
      <c r="AA968" s="15" t="str">
        <f t="shared" si="29"/>
        <v/>
      </c>
      <c r="AB968" s="15" t="str">
        <f>IF(LEN($AA968)=0,"N",IF(LEN($AA968)&gt;1,"Error -- Availability entered in an incorrect format",IF($AA968='Control Panel'!$F$36,$AA968,IF($AA968='Control Panel'!$F$37,$AA968,IF($AA968='Control Panel'!$F$38,$AA968,IF($AA968='Control Panel'!$F$39,$AA968,IF($AA968='Control Panel'!$F$40,$AA968,IF($AA968='Control Panel'!$F$41,$AA968,"Error -- Availability entered in an incorrect format"))))))))</f>
        <v>N</v>
      </c>
    </row>
    <row r="969" spans="1:28" s="15" customFormat="1" x14ac:dyDescent="0.35">
      <c r="A969" s="7">
        <v>957</v>
      </c>
      <c r="B969" s="6"/>
      <c r="C969" s="12"/>
      <c r="D969" s="8"/>
      <c r="E969" s="12"/>
      <c r="F969" s="216" t="str">
        <f t="shared" si="28"/>
        <v>N/A</v>
      </c>
      <c r="G969" s="6"/>
      <c r="AA969" s="15" t="str">
        <f t="shared" si="29"/>
        <v/>
      </c>
      <c r="AB969" s="15" t="str">
        <f>IF(LEN($AA969)=0,"N",IF(LEN($AA969)&gt;1,"Error -- Availability entered in an incorrect format",IF($AA969='Control Panel'!$F$36,$AA969,IF($AA969='Control Panel'!$F$37,$AA969,IF($AA969='Control Panel'!$F$38,$AA969,IF($AA969='Control Panel'!$F$39,$AA969,IF($AA969='Control Panel'!$F$40,$AA969,IF($AA969='Control Panel'!$F$41,$AA969,"Error -- Availability entered in an incorrect format"))))))))</f>
        <v>N</v>
      </c>
    </row>
    <row r="970" spans="1:28" s="15" customFormat="1" x14ac:dyDescent="0.35">
      <c r="A970" s="7">
        <v>958</v>
      </c>
      <c r="B970" s="6"/>
      <c r="C970" s="12"/>
      <c r="D970" s="8"/>
      <c r="E970" s="12"/>
      <c r="F970" s="216" t="str">
        <f t="shared" si="28"/>
        <v>N/A</v>
      </c>
      <c r="G970" s="6"/>
      <c r="AA970" s="15" t="str">
        <f t="shared" si="29"/>
        <v/>
      </c>
      <c r="AB970" s="15" t="str">
        <f>IF(LEN($AA970)=0,"N",IF(LEN($AA970)&gt;1,"Error -- Availability entered in an incorrect format",IF($AA970='Control Panel'!$F$36,$AA970,IF($AA970='Control Panel'!$F$37,$AA970,IF($AA970='Control Panel'!$F$38,$AA970,IF($AA970='Control Panel'!$F$39,$AA970,IF($AA970='Control Panel'!$F$40,$AA970,IF($AA970='Control Panel'!$F$41,$AA970,"Error -- Availability entered in an incorrect format"))))))))</f>
        <v>N</v>
      </c>
    </row>
    <row r="971" spans="1:28" s="15" customFormat="1" x14ac:dyDescent="0.35">
      <c r="A971" s="7">
        <v>959</v>
      </c>
      <c r="B971" s="6"/>
      <c r="C971" s="12"/>
      <c r="D971" s="8"/>
      <c r="E971" s="12"/>
      <c r="F971" s="216" t="str">
        <f t="shared" si="28"/>
        <v>N/A</v>
      </c>
      <c r="G971" s="6"/>
      <c r="AA971" s="15" t="str">
        <f t="shared" si="29"/>
        <v/>
      </c>
      <c r="AB971" s="15" t="str">
        <f>IF(LEN($AA971)=0,"N",IF(LEN($AA971)&gt;1,"Error -- Availability entered in an incorrect format",IF($AA971='Control Panel'!$F$36,$AA971,IF($AA971='Control Panel'!$F$37,$AA971,IF($AA971='Control Panel'!$F$38,$AA971,IF($AA971='Control Panel'!$F$39,$AA971,IF($AA971='Control Panel'!$F$40,$AA971,IF($AA971='Control Panel'!$F$41,$AA971,"Error -- Availability entered in an incorrect format"))))))))</f>
        <v>N</v>
      </c>
    </row>
    <row r="972" spans="1:28" s="15" customFormat="1" x14ac:dyDescent="0.35">
      <c r="A972" s="7">
        <v>960</v>
      </c>
      <c r="B972" s="6"/>
      <c r="C972" s="12"/>
      <c r="D972" s="8"/>
      <c r="E972" s="12"/>
      <c r="F972" s="216" t="str">
        <f t="shared" si="28"/>
        <v>N/A</v>
      </c>
      <c r="G972" s="6"/>
      <c r="AA972" s="15" t="str">
        <f t="shared" si="29"/>
        <v/>
      </c>
      <c r="AB972" s="15" t="str">
        <f>IF(LEN($AA972)=0,"N",IF(LEN($AA972)&gt;1,"Error -- Availability entered in an incorrect format",IF($AA972='Control Panel'!$F$36,$AA972,IF($AA972='Control Panel'!$F$37,$AA972,IF($AA972='Control Panel'!$F$38,$AA972,IF($AA972='Control Panel'!$F$39,$AA972,IF($AA972='Control Panel'!$F$40,$AA972,IF($AA972='Control Panel'!$F$41,$AA972,"Error -- Availability entered in an incorrect format"))))))))</f>
        <v>N</v>
      </c>
    </row>
    <row r="973" spans="1:28" s="15" customFormat="1" x14ac:dyDescent="0.35">
      <c r="A973" s="7">
        <v>961</v>
      </c>
      <c r="B973" s="6"/>
      <c r="C973" s="12"/>
      <c r="D973" s="8"/>
      <c r="E973" s="12"/>
      <c r="F973" s="216" t="str">
        <f t="shared" si="28"/>
        <v>N/A</v>
      </c>
      <c r="G973" s="6"/>
      <c r="AA973" s="15" t="str">
        <f t="shared" si="29"/>
        <v/>
      </c>
      <c r="AB973" s="15" t="str">
        <f>IF(LEN($AA973)=0,"N",IF(LEN($AA973)&gt;1,"Error -- Availability entered in an incorrect format",IF($AA973='Control Panel'!$F$36,$AA973,IF($AA973='Control Panel'!$F$37,$AA973,IF($AA973='Control Panel'!$F$38,$AA973,IF($AA973='Control Panel'!$F$39,$AA973,IF($AA973='Control Panel'!$F$40,$AA973,IF($AA973='Control Panel'!$F$41,$AA973,"Error -- Availability entered in an incorrect format"))))))))</f>
        <v>N</v>
      </c>
    </row>
    <row r="974" spans="1:28" s="15" customFormat="1" x14ac:dyDescent="0.35">
      <c r="A974" s="7">
        <v>962</v>
      </c>
      <c r="B974" s="6"/>
      <c r="C974" s="12"/>
      <c r="D974" s="8"/>
      <c r="E974" s="12"/>
      <c r="F974" s="216" t="str">
        <f t="shared" ref="F974:F1012" si="30">IF($D$10=$A$9,"N/A",$D$10)</f>
        <v>N/A</v>
      </c>
      <c r="G974" s="6"/>
      <c r="AA974" s="15" t="str">
        <f t="shared" ref="AA974:AA1012" si="31">TRIM($D974)</f>
        <v/>
      </c>
      <c r="AB974" s="15" t="str">
        <f>IF(LEN($AA974)=0,"N",IF(LEN($AA974)&gt;1,"Error -- Availability entered in an incorrect format",IF($AA974='Control Panel'!$F$36,$AA974,IF($AA974='Control Panel'!$F$37,$AA974,IF($AA974='Control Panel'!$F$38,$AA974,IF($AA974='Control Panel'!$F$39,$AA974,IF($AA974='Control Panel'!$F$40,$AA974,IF($AA974='Control Panel'!$F$41,$AA974,"Error -- Availability entered in an incorrect format"))))))))</f>
        <v>N</v>
      </c>
    </row>
    <row r="975" spans="1:28" s="15" customFormat="1" x14ac:dyDescent="0.35">
      <c r="A975" s="7">
        <v>963</v>
      </c>
      <c r="B975" s="6"/>
      <c r="C975" s="12"/>
      <c r="D975" s="8"/>
      <c r="E975" s="12"/>
      <c r="F975" s="216" t="str">
        <f t="shared" si="30"/>
        <v>N/A</v>
      </c>
      <c r="G975" s="6"/>
      <c r="AA975" s="15" t="str">
        <f t="shared" si="31"/>
        <v/>
      </c>
      <c r="AB975" s="15" t="str">
        <f>IF(LEN($AA975)=0,"N",IF(LEN($AA975)&gt;1,"Error -- Availability entered in an incorrect format",IF($AA975='Control Panel'!$F$36,$AA975,IF($AA975='Control Panel'!$F$37,$AA975,IF($AA975='Control Panel'!$F$38,$AA975,IF($AA975='Control Panel'!$F$39,$AA975,IF($AA975='Control Panel'!$F$40,$AA975,IF($AA975='Control Panel'!$F$41,$AA975,"Error -- Availability entered in an incorrect format"))))))))</f>
        <v>N</v>
      </c>
    </row>
    <row r="976" spans="1:28" s="15" customFormat="1" x14ac:dyDescent="0.35">
      <c r="A976" s="7">
        <v>964</v>
      </c>
      <c r="B976" s="6"/>
      <c r="C976" s="12"/>
      <c r="D976" s="8"/>
      <c r="E976" s="12"/>
      <c r="F976" s="216" t="str">
        <f t="shared" si="30"/>
        <v>N/A</v>
      </c>
      <c r="G976" s="6"/>
      <c r="AA976" s="15" t="str">
        <f t="shared" si="31"/>
        <v/>
      </c>
      <c r="AB976" s="15" t="str">
        <f>IF(LEN($AA976)=0,"N",IF(LEN($AA976)&gt;1,"Error -- Availability entered in an incorrect format",IF($AA976='Control Panel'!$F$36,$AA976,IF($AA976='Control Panel'!$F$37,$AA976,IF($AA976='Control Panel'!$F$38,$AA976,IF($AA976='Control Panel'!$F$39,$AA976,IF($AA976='Control Panel'!$F$40,$AA976,IF($AA976='Control Panel'!$F$41,$AA976,"Error -- Availability entered in an incorrect format"))))))))</f>
        <v>N</v>
      </c>
    </row>
    <row r="977" spans="1:28" s="15" customFormat="1" x14ac:dyDescent="0.35">
      <c r="A977" s="7">
        <v>965</v>
      </c>
      <c r="B977" s="6"/>
      <c r="C977" s="12"/>
      <c r="D977" s="8"/>
      <c r="E977" s="12"/>
      <c r="F977" s="216" t="str">
        <f t="shared" si="30"/>
        <v>N/A</v>
      </c>
      <c r="G977" s="6"/>
      <c r="AA977" s="15" t="str">
        <f t="shared" si="31"/>
        <v/>
      </c>
      <c r="AB977" s="15" t="str">
        <f>IF(LEN($AA977)=0,"N",IF(LEN($AA977)&gt;1,"Error -- Availability entered in an incorrect format",IF($AA977='Control Panel'!$F$36,$AA977,IF($AA977='Control Panel'!$F$37,$AA977,IF($AA977='Control Panel'!$F$38,$AA977,IF($AA977='Control Panel'!$F$39,$AA977,IF($AA977='Control Panel'!$F$40,$AA977,IF($AA977='Control Panel'!$F$41,$AA977,"Error -- Availability entered in an incorrect format"))))))))</f>
        <v>N</v>
      </c>
    </row>
    <row r="978" spans="1:28" s="15" customFormat="1" x14ac:dyDescent="0.35">
      <c r="A978" s="7">
        <v>966</v>
      </c>
      <c r="B978" s="6"/>
      <c r="C978" s="12"/>
      <c r="D978" s="8"/>
      <c r="E978" s="12"/>
      <c r="F978" s="216" t="str">
        <f t="shared" si="30"/>
        <v>N/A</v>
      </c>
      <c r="G978" s="6"/>
      <c r="AA978" s="15" t="str">
        <f t="shared" si="31"/>
        <v/>
      </c>
      <c r="AB978" s="15" t="str">
        <f>IF(LEN($AA978)=0,"N",IF(LEN($AA978)&gt;1,"Error -- Availability entered in an incorrect format",IF($AA978='Control Panel'!$F$36,$AA978,IF($AA978='Control Panel'!$F$37,$AA978,IF($AA978='Control Panel'!$F$38,$AA978,IF($AA978='Control Panel'!$F$39,$AA978,IF($AA978='Control Panel'!$F$40,$AA978,IF($AA978='Control Panel'!$F$41,$AA978,"Error -- Availability entered in an incorrect format"))))))))</f>
        <v>N</v>
      </c>
    </row>
    <row r="979" spans="1:28" s="15" customFormat="1" x14ac:dyDescent="0.35">
      <c r="A979" s="7">
        <v>967</v>
      </c>
      <c r="B979" s="6"/>
      <c r="C979" s="12"/>
      <c r="D979" s="8"/>
      <c r="E979" s="12"/>
      <c r="F979" s="216" t="str">
        <f t="shared" si="30"/>
        <v>N/A</v>
      </c>
      <c r="G979" s="6"/>
      <c r="AA979" s="15" t="str">
        <f t="shared" si="31"/>
        <v/>
      </c>
      <c r="AB979" s="15" t="str">
        <f>IF(LEN($AA979)=0,"N",IF(LEN($AA979)&gt;1,"Error -- Availability entered in an incorrect format",IF($AA979='Control Panel'!$F$36,$AA979,IF($AA979='Control Panel'!$F$37,$AA979,IF($AA979='Control Panel'!$F$38,$AA979,IF($AA979='Control Panel'!$F$39,$AA979,IF($AA979='Control Panel'!$F$40,$AA979,IF($AA979='Control Panel'!$F$41,$AA979,"Error -- Availability entered in an incorrect format"))))))))</f>
        <v>N</v>
      </c>
    </row>
    <row r="980" spans="1:28" s="15" customFormat="1" x14ac:dyDescent="0.35">
      <c r="A980" s="7">
        <v>968</v>
      </c>
      <c r="B980" s="6"/>
      <c r="C980" s="12"/>
      <c r="D980" s="8"/>
      <c r="E980" s="12"/>
      <c r="F980" s="216" t="str">
        <f t="shared" si="30"/>
        <v>N/A</v>
      </c>
      <c r="G980" s="6"/>
      <c r="AA980" s="15" t="str">
        <f t="shared" si="31"/>
        <v/>
      </c>
      <c r="AB980" s="15" t="str">
        <f>IF(LEN($AA980)=0,"N",IF(LEN($AA980)&gt;1,"Error -- Availability entered in an incorrect format",IF($AA980='Control Panel'!$F$36,$AA980,IF($AA980='Control Panel'!$F$37,$AA980,IF($AA980='Control Panel'!$F$38,$AA980,IF($AA980='Control Panel'!$F$39,$AA980,IF($AA980='Control Panel'!$F$40,$AA980,IF($AA980='Control Panel'!$F$41,$AA980,"Error -- Availability entered in an incorrect format"))))))))</f>
        <v>N</v>
      </c>
    </row>
    <row r="981" spans="1:28" s="15" customFormat="1" x14ac:dyDescent="0.35">
      <c r="A981" s="7">
        <v>969</v>
      </c>
      <c r="B981" s="6"/>
      <c r="C981" s="12"/>
      <c r="D981" s="8"/>
      <c r="E981" s="12"/>
      <c r="F981" s="216" t="str">
        <f t="shared" si="30"/>
        <v>N/A</v>
      </c>
      <c r="G981" s="6"/>
      <c r="AA981" s="15" t="str">
        <f t="shared" si="31"/>
        <v/>
      </c>
      <c r="AB981" s="15" t="str">
        <f>IF(LEN($AA981)=0,"N",IF(LEN($AA981)&gt;1,"Error -- Availability entered in an incorrect format",IF($AA981='Control Panel'!$F$36,$AA981,IF($AA981='Control Panel'!$F$37,$AA981,IF($AA981='Control Panel'!$F$38,$AA981,IF($AA981='Control Panel'!$F$39,$AA981,IF($AA981='Control Panel'!$F$40,$AA981,IF($AA981='Control Panel'!$F$41,$AA981,"Error -- Availability entered in an incorrect format"))))))))</f>
        <v>N</v>
      </c>
    </row>
    <row r="982" spans="1:28" s="15" customFormat="1" x14ac:dyDescent="0.35">
      <c r="A982" s="7">
        <v>970</v>
      </c>
      <c r="B982" s="6"/>
      <c r="C982" s="12"/>
      <c r="D982" s="8"/>
      <c r="E982" s="12"/>
      <c r="F982" s="216" t="str">
        <f t="shared" si="30"/>
        <v>N/A</v>
      </c>
      <c r="G982" s="6"/>
      <c r="AA982" s="15" t="str">
        <f t="shared" si="31"/>
        <v/>
      </c>
      <c r="AB982" s="15" t="str">
        <f>IF(LEN($AA982)=0,"N",IF(LEN($AA982)&gt;1,"Error -- Availability entered in an incorrect format",IF($AA982='Control Panel'!$F$36,$AA982,IF($AA982='Control Panel'!$F$37,$AA982,IF($AA982='Control Panel'!$F$38,$AA982,IF($AA982='Control Panel'!$F$39,$AA982,IF($AA982='Control Panel'!$F$40,$AA982,IF($AA982='Control Panel'!$F$41,$AA982,"Error -- Availability entered in an incorrect format"))))))))</f>
        <v>N</v>
      </c>
    </row>
    <row r="983" spans="1:28" s="15" customFormat="1" x14ac:dyDescent="0.35">
      <c r="A983" s="7">
        <v>971</v>
      </c>
      <c r="B983" s="6"/>
      <c r="C983" s="12"/>
      <c r="D983" s="8"/>
      <c r="E983" s="12"/>
      <c r="F983" s="216" t="str">
        <f t="shared" si="30"/>
        <v>N/A</v>
      </c>
      <c r="G983" s="6"/>
      <c r="AA983" s="15" t="str">
        <f t="shared" si="31"/>
        <v/>
      </c>
      <c r="AB983" s="15" t="str">
        <f>IF(LEN($AA983)=0,"N",IF(LEN($AA983)&gt;1,"Error -- Availability entered in an incorrect format",IF($AA983='Control Panel'!$F$36,$AA983,IF($AA983='Control Panel'!$F$37,$AA983,IF($AA983='Control Panel'!$F$38,$AA983,IF($AA983='Control Panel'!$F$39,$AA983,IF($AA983='Control Panel'!$F$40,$AA983,IF($AA983='Control Panel'!$F$41,$AA983,"Error -- Availability entered in an incorrect format"))))))))</f>
        <v>N</v>
      </c>
    </row>
    <row r="984" spans="1:28" s="15" customFormat="1" x14ac:dyDescent="0.35">
      <c r="A984" s="7">
        <v>972</v>
      </c>
      <c r="B984" s="6"/>
      <c r="C984" s="12"/>
      <c r="D984" s="8"/>
      <c r="E984" s="12"/>
      <c r="F984" s="216" t="str">
        <f t="shared" si="30"/>
        <v>N/A</v>
      </c>
      <c r="G984" s="6"/>
      <c r="AA984" s="15" t="str">
        <f t="shared" si="31"/>
        <v/>
      </c>
      <c r="AB984" s="15" t="str">
        <f>IF(LEN($AA984)=0,"N",IF(LEN($AA984)&gt;1,"Error -- Availability entered in an incorrect format",IF($AA984='Control Panel'!$F$36,$AA984,IF($AA984='Control Panel'!$F$37,$AA984,IF($AA984='Control Panel'!$F$38,$AA984,IF($AA984='Control Panel'!$F$39,$AA984,IF($AA984='Control Panel'!$F$40,$AA984,IF($AA984='Control Panel'!$F$41,$AA984,"Error -- Availability entered in an incorrect format"))))))))</f>
        <v>N</v>
      </c>
    </row>
    <row r="985" spans="1:28" s="15" customFormat="1" x14ac:dyDescent="0.35">
      <c r="A985" s="7">
        <v>973</v>
      </c>
      <c r="B985" s="6"/>
      <c r="C985" s="12"/>
      <c r="D985" s="8"/>
      <c r="E985" s="12"/>
      <c r="F985" s="216" t="str">
        <f t="shared" si="30"/>
        <v>N/A</v>
      </c>
      <c r="G985" s="6"/>
      <c r="AA985" s="15" t="str">
        <f t="shared" si="31"/>
        <v/>
      </c>
      <c r="AB985" s="15" t="str">
        <f>IF(LEN($AA985)=0,"N",IF(LEN($AA985)&gt;1,"Error -- Availability entered in an incorrect format",IF($AA985='Control Panel'!$F$36,$AA985,IF($AA985='Control Panel'!$F$37,$AA985,IF($AA985='Control Panel'!$F$38,$AA985,IF($AA985='Control Panel'!$F$39,$AA985,IF($AA985='Control Panel'!$F$40,$AA985,IF($AA985='Control Panel'!$F$41,$AA985,"Error -- Availability entered in an incorrect format"))))))))</f>
        <v>N</v>
      </c>
    </row>
    <row r="986" spans="1:28" s="15" customFormat="1" x14ac:dyDescent="0.35">
      <c r="A986" s="7">
        <v>974</v>
      </c>
      <c r="B986" s="6"/>
      <c r="C986" s="12"/>
      <c r="D986" s="8"/>
      <c r="E986" s="12"/>
      <c r="F986" s="216" t="str">
        <f t="shared" si="30"/>
        <v>N/A</v>
      </c>
      <c r="G986" s="6"/>
      <c r="AA986" s="15" t="str">
        <f t="shared" si="31"/>
        <v/>
      </c>
      <c r="AB986" s="15" t="str">
        <f>IF(LEN($AA986)=0,"N",IF(LEN($AA986)&gt;1,"Error -- Availability entered in an incorrect format",IF($AA986='Control Panel'!$F$36,$AA986,IF($AA986='Control Panel'!$F$37,$AA986,IF($AA986='Control Panel'!$F$38,$AA986,IF($AA986='Control Panel'!$F$39,$AA986,IF($AA986='Control Panel'!$F$40,$AA986,IF($AA986='Control Panel'!$F$41,$AA986,"Error -- Availability entered in an incorrect format"))))))))</f>
        <v>N</v>
      </c>
    </row>
    <row r="987" spans="1:28" s="15" customFormat="1" x14ac:dyDescent="0.35">
      <c r="A987" s="7">
        <v>975</v>
      </c>
      <c r="B987" s="6"/>
      <c r="C987" s="12"/>
      <c r="D987" s="8"/>
      <c r="E987" s="12"/>
      <c r="F987" s="216" t="str">
        <f t="shared" si="30"/>
        <v>N/A</v>
      </c>
      <c r="G987" s="6"/>
      <c r="AA987" s="15" t="str">
        <f t="shared" si="31"/>
        <v/>
      </c>
      <c r="AB987" s="15" t="str">
        <f>IF(LEN($AA987)=0,"N",IF(LEN($AA987)&gt;1,"Error -- Availability entered in an incorrect format",IF($AA987='Control Panel'!$F$36,$AA987,IF($AA987='Control Panel'!$F$37,$AA987,IF($AA987='Control Panel'!$F$38,$AA987,IF($AA987='Control Panel'!$F$39,$AA987,IF($AA987='Control Panel'!$F$40,$AA987,IF($AA987='Control Panel'!$F$41,$AA987,"Error -- Availability entered in an incorrect format"))))))))</f>
        <v>N</v>
      </c>
    </row>
    <row r="988" spans="1:28" s="15" customFormat="1" x14ac:dyDescent="0.35">
      <c r="A988" s="7">
        <v>976</v>
      </c>
      <c r="B988" s="6"/>
      <c r="C988" s="12"/>
      <c r="D988" s="8"/>
      <c r="E988" s="12"/>
      <c r="F988" s="216" t="str">
        <f t="shared" si="30"/>
        <v>N/A</v>
      </c>
      <c r="G988" s="6"/>
      <c r="AA988" s="15" t="str">
        <f t="shared" si="31"/>
        <v/>
      </c>
      <c r="AB988" s="15" t="str">
        <f>IF(LEN($AA988)=0,"N",IF(LEN($AA988)&gt;1,"Error -- Availability entered in an incorrect format",IF($AA988='Control Panel'!$F$36,$AA988,IF($AA988='Control Panel'!$F$37,$AA988,IF($AA988='Control Panel'!$F$38,$AA988,IF($AA988='Control Panel'!$F$39,$AA988,IF($AA988='Control Panel'!$F$40,$AA988,IF($AA988='Control Panel'!$F$41,$AA988,"Error -- Availability entered in an incorrect format"))))))))</f>
        <v>N</v>
      </c>
    </row>
    <row r="989" spans="1:28" s="15" customFormat="1" x14ac:dyDescent="0.35">
      <c r="A989" s="7">
        <v>977</v>
      </c>
      <c r="B989" s="6"/>
      <c r="C989" s="12"/>
      <c r="D989" s="8"/>
      <c r="E989" s="12"/>
      <c r="F989" s="216" t="str">
        <f t="shared" si="30"/>
        <v>N/A</v>
      </c>
      <c r="G989" s="6"/>
      <c r="AA989" s="15" t="str">
        <f t="shared" si="31"/>
        <v/>
      </c>
      <c r="AB989" s="15" t="str">
        <f>IF(LEN($AA989)=0,"N",IF(LEN($AA989)&gt;1,"Error -- Availability entered in an incorrect format",IF($AA989='Control Panel'!$F$36,$AA989,IF($AA989='Control Panel'!$F$37,$AA989,IF($AA989='Control Panel'!$F$38,$AA989,IF($AA989='Control Panel'!$F$39,$AA989,IF($AA989='Control Panel'!$F$40,$AA989,IF($AA989='Control Panel'!$F$41,$AA989,"Error -- Availability entered in an incorrect format"))))))))</f>
        <v>N</v>
      </c>
    </row>
    <row r="990" spans="1:28" s="15" customFormat="1" x14ac:dyDescent="0.35">
      <c r="A990" s="7">
        <v>978</v>
      </c>
      <c r="B990" s="6"/>
      <c r="C990" s="12"/>
      <c r="D990" s="8"/>
      <c r="E990" s="12"/>
      <c r="F990" s="216" t="str">
        <f t="shared" si="30"/>
        <v>N/A</v>
      </c>
      <c r="G990" s="6"/>
      <c r="AA990" s="15" t="str">
        <f t="shared" si="31"/>
        <v/>
      </c>
      <c r="AB990" s="15" t="str">
        <f>IF(LEN($AA990)=0,"N",IF(LEN($AA990)&gt;1,"Error -- Availability entered in an incorrect format",IF($AA990='Control Panel'!$F$36,$AA990,IF($AA990='Control Panel'!$F$37,$AA990,IF($AA990='Control Panel'!$F$38,$AA990,IF($AA990='Control Panel'!$F$39,$AA990,IF($AA990='Control Panel'!$F$40,$AA990,IF($AA990='Control Panel'!$F$41,$AA990,"Error -- Availability entered in an incorrect format"))))))))</f>
        <v>N</v>
      </c>
    </row>
    <row r="991" spans="1:28" s="15" customFormat="1" x14ac:dyDescent="0.35">
      <c r="A991" s="7">
        <v>979</v>
      </c>
      <c r="B991" s="6"/>
      <c r="C991" s="12"/>
      <c r="D991" s="8"/>
      <c r="E991" s="12"/>
      <c r="F991" s="216" t="str">
        <f t="shared" si="30"/>
        <v>N/A</v>
      </c>
      <c r="G991" s="6"/>
      <c r="AA991" s="15" t="str">
        <f t="shared" si="31"/>
        <v/>
      </c>
      <c r="AB991" s="15" t="str">
        <f>IF(LEN($AA991)=0,"N",IF(LEN($AA991)&gt;1,"Error -- Availability entered in an incorrect format",IF($AA991='Control Panel'!$F$36,$AA991,IF($AA991='Control Panel'!$F$37,$AA991,IF($AA991='Control Panel'!$F$38,$AA991,IF($AA991='Control Panel'!$F$39,$AA991,IF($AA991='Control Panel'!$F$40,$AA991,IF($AA991='Control Panel'!$F$41,$AA991,"Error -- Availability entered in an incorrect format"))))))))</f>
        <v>N</v>
      </c>
    </row>
    <row r="992" spans="1:28" s="15" customFormat="1" x14ac:dyDescent="0.35">
      <c r="A992" s="7">
        <v>980</v>
      </c>
      <c r="B992" s="6"/>
      <c r="C992" s="12"/>
      <c r="D992" s="8"/>
      <c r="E992" s="12"/>
      <c r="F992" s="216" t="str">
        <f t="shared" si="30"/>
        <v>N/A</v>
      </c>
      <c r="G992" s="6"/>
      <c r="AA992" s="15" t="str">
        <f t="shared" si="31"/>
        <v/>
      </c>
      <c r="AB992" s="15" t="str">
        <f>IF(LEN($AA992)=0,"N",IF(LEN($AA992)&gt;1,"Error -- Availability entered in an incorrect format",IF($AA992='Control Panel'!$F$36,$AA992,IF($AA992='Control Panel'!$F$37,$AA992,IF($AA992='Control Panel'!$F$38,$AA992,IF($AA992='Control Panel'!$F$39,$AA992,IF($AA992='Control Panel'!$F$40,$AA992,IF($AA992='Control Panel'!$F$41,$AA992,"Error -- Availability entered in an incorrect format"))))))))</f>
        <v>N</v>
      </c>
    </row>
    <row r="993" spans="1:28" s="15" customFormat="1" x14ac:dyDescent="0.35">
      <c r="A993" s="7">
        <v>981</v>
      </c>
      <c r="B993" s="6"/>
      <c r="C993" s="12"/>
      <c r="D993" s="8"/>
      <c r="E993" s="12"/>
      <c r="F993" s="216" t="str">
        <f t="shared" si="30"/>
        <v>N/A</v>
      </c>
      <c r="G993" s="6"/>
      <c r="AA993" s="15" t="str">
        <f t="shared" si="31"/>
        <v/>
      </c>
      <c r="AB993" s="15" t="str">
        <f>IF(LEN($AA993)=0,"N",IF(LEN($AA993)&gt;1,"Error -- Availability entered in an incorrect format",IF($AA993='Control Panel'!$F$36,$AA993,IF($AA993='Control Panel'!$F$37,$AA993,IF($AA993='Control Panel'!$F$38,$AA993,IF($AA993='Control Panel'!$F$39,$AA993,IF($AA993='Control Panel'!$F$40,$AA993,IF($AA993='Control Panel'!$F$41,$AA993,"Error -- Availability entered in an incorrect format"))))))))</f>
        <v>N</v>
      </c>
    </row>
    <row r="994" spans="1:28" s="15" customFormat="1" x14ac:dyDescent="0.35">
      <c r="A994" s="7">
        <v>982</v>
      </c>
      <c r="B994" s="6"/>
      <c r="C994" s="12"/>
      <c r="D994" s="8"/>
      <c r="E994" s="12"/>
      <c r="F994" s="216" t="str">
        <f t="shared" si="30"/>
        <v>N/A</v>
      </c>
      <c r="G994" s="6"/>
      <c r="AA994" s="15" t="str">
        <f t="shared" si="31"/>
        <v/>
      </c>
      <c r="AB994" s="15" t="str">
        <f>IF(LEN($AA994)=0,"N",IF(LEN($AA994)&gt;1,"Error -- Availability entered in an incorrect format",IF($AA994='Control Panel'!$F$36,$AA994,IF($AA994='Control Panel'!$F$37,$AA994,IF($AA994='Control Panel'!$F$38,$AA994,IF($AA994='Control Panel'!$F$39,$AA994,IF($AA994='Control Panel'!$F$40,$AA994,IF($AA994='Control Panel'!$F$41,$AA994,"Error -- Availability entered in an incorrect format"))))))))</f>
        <v>N</v>
      </c>
    </row>
    <row r="995" spans="1:28" s="15" customFormat="1" x14ac:dyDescent="0.35">
      <c r="A995" s="7">
        <v>983</v>
      </c>
      <c r="B995" s="6"/>
      <c r="C995" s="12"/>
      <c r="D995" s="8"/>
      <c r="E995" s="12"/>
      <c r="F995" s="216" t="str">
        <f t="shared" si="30"/>
        <v>N/A</v>
      </c>
      <c r="G995" s="6"/>
      <c r="AA995" s="15" t="str">
        <f t="shared" si="31"/>
        <v/>
      </c>
      <c r="AB995" s="15" t="str">
        <f>IF(LEN($AA995)=0,"N",IF(LEN($AA995)&gt;1,"Error -- Availability entered in an incorrect format",IF($AA995='Control Panel'!$F$36,$AA995,IF($AA995='Control Panel'!$F$37,$AA995,IF($AA995='Control Panel'!$F$38,$AA995,IF($AA995='Control Panel'!$F$39,$AA995,IF($AA995='Control Panel'!$F$40,$AA995,IF($AA995='Control Panel'!$F$41,$AA995,"Error -- Availability entered in an incorrect format"))))))))</f>
        <v>N</v>
      </c>
    </row>
    <row r="996" spans="1:28" s="15" customFormat="1" x14ac:dyDescent="0.35">
      <c r="A996" s="7">
        <v>984</v>
      </c>
      <c r="B996" s="6"/>
      <c r="C996" s="12"/>
      <c r="D996" s="8"/>
      <c r="E996" s="12"/>
      <c r="F996" s="216" t="str">
        <f t="shared" si="30"/>
        <v>N/A</v>
      </c>
      <c r="G996" s="6"/>
      <c r="AA996" s="15" t="str">
        <f t="shared" si="31"/>
        <v/>
      </c>
      <c r="AB996" s="15" t="str">
        <f>IF(LEN($AA996)=0,"N",IF(LEN($AA996)&gt;1,"Error -- Availability entered in an incorrect format",IF($AA996='Control Panel'!$F$36,$AA996,IF($AA996='Control Panel'!$F$37,$AA996,IF($AA996='Control Panel'!$F$38,$AA996,IF($AA996='Control Panel'!$F$39,$AA996,IF($AA996='Control Panel'!$F$40,$AA996,IF($AA996='Control Panel'!$F$41,$AA996,"Error -- Availability entered in an incorrect format"))))))))</f>
        <v>N</v>
      </c>
    </row>
    <row r="997" spans="1:28" s="15" customFormat="1" x14ac:dyDescent="0.35">
      <c r="A997" s="7">
        <v>985</v>
      </c>
      <c r="B997" s="6"/>
      <c r="C997" s="12"/>
      <c r="D997" s="8"/>
      <c r="E997" s="12"/>
      <c r="F997" s="216" t="str">
        <f t="shared" si="30"/>
        <v>N/A</v>
      </c>
      <c r="G997" s="6"/>
      <c r="AA997" s="15" t="str">
        <f t="shared" si="31"/>
        <v/>
      </c>
      <c r="AB997" s="15" t="str">
        <f>IF(LEN($AA997)=0,"N",IF(LEN($AA997)&gt;1,"Error -- Availability entered in an incorrect format",IF($AA997='Control Panel'!$F$36,$AA997,IF($AA997='Control Panel'!$F$37,$AA997,IF($AA997='Control Panel'!$F$38,$AA997,IF($AA997='Control Panel'!$F$39,$AA997,IF($AA997='Control Panel'!$F$40,$AA997,IF($AA997='Control Panel'!$F$41,$AA997,"Error -- Availability entered in an incorrect format"))))))))</f>
        <v>N</v>
      </c>
    </row>
    <row r="998" spans="1:28" s="15" customFormat="1" x14ac:dyDescent="0.35">
      <c r="A998" s="7">
        <v>986</v>
      </c>
      <c r="B998" s="6"/>
      <c r="C998" s="12"/>
      <c r="D998" s="8"/>
      <c r="E998" s="12"/>
      <c r="F998" s="216" t="str">
        <f t="shared" si="30"/>
        <v>N/A</v>
      </c>
      <c r="G998" s="6"/>
      <c r="AA998" s="15" t="str">
        <f t="shared" si="31"/>
        <v/>
      </c>
      <c r="AB998" s="15" t="str">
        <f>IF(LEN($AA998)=0,"N",IF(LEN($AA998)&gt;1,"Error -- Availability entered in an incorrect format",IF($AA998='Control Panel'!$F$36,$AA998,IF($AA998='Control Panel'!$F$37,$AA998,IF($AA998='Control Panel'!$F$38,$AA998,IF($AA998='Control Panel'!$F$39,$AA998,IF($AA998='Control Panel'!$F$40,$AA998,IF($AA998='Control Panel'!$F$41,$AA998,"Error -- Availability entered in an incorrect format"))))))))</f>
        <v>N</v>
      </c>
    </row>
    <row r="999" spans="1:28" s="15" customFormat="1" x14ac:dyDescent="0.35">
      <c r="A999" s="7">
        <v>987</v>
      </c>
      <c r="B999" s="6"/>
      <c r="C999" s="12"/>
      <c r="D999" s="8"/>
      <c r="E999" s="12"/>
      <c r="F999" s="216" t="str">
        <f t="shared" si="30"/>
        <v>N/A</v>
      </c>
      <c r="G999" s="6"/>
      <c r="AA999" s="15" t="str">
        <f t="shared" si="31"/>
        <v/>
      </c>
      <c r="AB999" s="15" t="str">
        <f>IF(LEN($AA999)=0,"N",IF(LEN($AA999)&gt;1,"Error -- Availability entered in an incorrect format",IF($AA999='Control Panel'!$F$36,$AA999,IF($AA999='Control Panel'!$F$37,$AA999,IF($AA999='Control Panel'!$F$38,$AA999,IF($AA999='Control Panel'!$F$39,$AA999,IF($AA999='Control Panel'!$F$40,$AA999,IF($AA999='Control Panel'!$F$41,$AA999,"Error -- Availability entered in an incorrect format"))))))))</f>
        <v>N</v>
      </c>
    </row>
    <row r="1000" spans="1:28" s="15" customFormat="1" x14ac:dyDescent="0.35">
      <c r="A1000" s="7">
        <v>988</v>
      </c>
      <c r="B1000" s="6"/>
      <c r="C1000" s="12"/>
      <c r="D1000" s="8"/>
      <c r="E1000" s="12"/>
      <c r="F1000" s="216" t="str">
        <f t="shared" si="30"/>
        <v>N/A</v>
      </c>
      <c r="G1000" s="6"/>
      <c r="AA1000" s="15" t="str">
        <f t="shared" si="31"/>
        <v/>
      </c>
      <c r="AB1000" s="15" t="str">
        <f>IF(LEN($AA1000)=0,"N",IF(LEN($AA1000)&gt;1,"Error -- Availability entered in an incorrect format",IF($AA1000='Control Panel'!$F$36,$AA1000,IF($AA1000='Control Panel'!$F$37,$AA1000,IF($AA1000='Control Panel'!$F$38,$AA1000,IF($AA1000='Control Panel'!$F$39,$AA1000,IF($AA1000='Control Panel'!$F$40,$AA1000,IF($AA1000='Control Panel'!$F$41,$AA1000,"Error -- Availability entered in an incorrect format"))))))))</f>
        <v>N</v>
      </c>
    </row>
    <row r="1001" spans="1:28" s="15" customFormat="1" x14ac:dyDescent="0.35">
      <c r="A1001" s="7">
        <v>989</v>
      </c>
      <c r="B1001" s="6"/>
      <c r="C1001" s="12"/>
      <c r="D1001" s="8"/>
      <c r="E1001" s="12"/>
      <c r="F1001" s="216" t="str">
        <f t="shared" si="30"/>
        <v>N/A</v>
      </c>
      <c r="G1001" s="6"/>
      <c r="AA1001" s="15" t="str">
        <f t="shared" si="31"/>
        <v/>
      </c>
      <c r="AB1001" s="15" t="str">
        <f>IF(LEN($AA1001)=0,"N",IF(LEN($AA1001)&gt;1,"Error -- Availability entered in an incorrect format",IF($AA1001='Control Panel'!$F$36,$AA1001,IF($AA1001='Control Panel'!$F$37,$AA1001,IF($AA1001='Control Panel'!$F$38,$AA1001,IF($AA1001='Control Panel'!$F$39,$AA1001,IF($AA1001='Control Panel'!$F$40,$AA1001,IF($AA1001='Control Panel'!$F$41,$AA1001,"Error -- Availability entered in an incorrect format"))))))))</f>
        <v>N</v>
      </c>
    </row>
    <row r="1002" spans="1:28" s="15" customFormat="1" x14ac:dyDescent="0.35">
      <c r="A1002" s="7">
        <v>990</v>
      </c>
      <c r="B1002" s="6"/>
      <c r="C1002" s="12"/>
      <c r="D1002" s="8"/>
      <c r="E1002" s="12"/>
      <c r="F1002" s="216" t="str">
        <f t="shared" si="30"/>
        <v>N/A</v>
      </c>
      <c r="G1002" s="6"/>
      <c r="AA1002" s="15" t="str">
        <f t="shared" si="31"/>
        <v/>
      </c>
      <c r="AB1002" s="15" t="str">
        <f>IF(LEN($AA1002)=0,"N",IF(LEN($AA1002)&gt;1,"Error -- Availability entered in an incorrect format",IF($AA1002='Control Panel'!$F$36,$AA1002,IF($AA1002='Control Panel'!$F$37,$AA1002,IF($AA1002='Control Panel'!$F$38,$AA1002,IF($AA1002='Control Panel'!$F$39,$AA1002,IF($AA1002='Control Panel'!$F$40,$AA1002,IF($AA1002='Control Panel'!$F$41,$AA1002,"Error -- Availability entered in an incorrect format"))))))))</f>
        <v>N</v>
      </c>
    </row>
    <row r="1003" spans="1:28" s="15" customFormat="1" x14ac:dyDescent="0.35">
      <c r="A1003" s="7">
        <v>991</v>
      </c>
      <c r="B1003" s="6"/>
      <c r="C1003" s="12"/>
      <c r="D1003" s="8"/>
      <c r="E1003" s="12"/>
      <c r="F1003" s="216" t="str">
        <f t="shared" si="30"/>
        <v>N/A</v>
      </c>
      <c r="G1003" s="6"/>
      <c r="AA1003" s="15" t="str">
        <f t="shared" si="31"/>
        <v/>
      </c>
      <c r="AB1003" s="15" t="str">
        <f>IF(LEN($AA1003)=0,"N",IF(LEN($AA1003)&gt;1,"Error -- Availability entered in an incorrect format",IF($AA1003='Control Panel'!$F$36,$AA1003,IF($AA1003='Control Panel'!$F$37,$AA1003,IF($AA1003='Control Panel'!$F$38,$AA1003,IF($AA1003='Control Panel'!$F$39,$AA1003,IF($AA1003='Control Panel'!$F$40,$AA1003,IF($AA1003='Control Panel'!$F$41,$AA1003,"Error -- Availability entered in an incorrect format"))))))))</f>
        <v>N</v>
      </c>
    </row>
    <row r="1004" spans="1:28" s="15" customFormat="1" x14ac:dyDescent="0.35">
      <c r="A1004" s="7">
        <v>992</v>
      </c>
      <c r="B1004" s="6"/>
      <c r="C1004" s="12"/>
      <c r="D1004" s="8"/>
      <c r="E1004" s="12"/>
      <c r="F1004" s="216" t="str">
        <f t="shared" si="30"/>
        <v>N/A</v>
      </c>
      <c r="G1004" s="6"/>
      <c r="AA1004" s="15" t="str">
        <f t="shared" si="31"/>
        <v/>
      </c>
      <c r="AB1004" s="15" t="str">
        <f>IF(LEN($AA1004)=0,"N",IF(LEN($AA1004)&gt;1,"Error -- Availability entered in an incorrect format",IF($AA1004='Control Panel'!$F$36,$AA1004,IF($AA1004='Control Panel'!$F$37,$AA1004,IF($AA1004='Control Panel'!$F$38,$AA1004,IF($AA1004='Control Panel'!$F$39,$AA1004,IF($AA1004='Control Panel'!$F$40,$AA1004,IF($AA1004='Control Panel'!$F$41,$AA1004,"Error -- Availability entered in an incorrect format"))))))))</f>
        <v>N</v>
      </c>
    </row>
    <row r="1005" spans="1:28" s="15" customFormat="1" x14ac:dyDescent="0.35">
      <c r="A1005" s="7">
        <v>993</v>
      </c>
      <c r="B1005" s="6"/>
      <c r="C1005" s="12"/>
      <c r="D1005" s="8"/>
      <c r="E1005" s="12"/>
      <c r="F1005" s="216" t="str">
        <f t="shared" si="30"/>
        <v>N/A</v>
      </c>
      <c r="G1005" s="6"/>
      <c r="AA1005" s="15" t="str">
        <f t="shared" si="31"/>
        <v/>
      </c>
      <c r="AB1005" s="15" t="str">
        <f>IF(LEN($AA1005)=0,"N",IF(LEN($AA1005)&gt;1,"Error -- Availability entered in an incorrect format",IF($AA1005='Control Panel'!$F$36,$AA1005,IF($AA1005='Control Panel'!$F$37,$AA1005,IF($AA1005='Control Panel'!$F$38,$AA1005,IF($AA1005='Control Panel'!$F$39,$AA1005,IF($AA1005='Control Panel'!$F$40,$AA1005,IF($AA1005='Control Panel'!$F$41,$AA1005,"Error -- Availability entered in an incorrect format"))))))))</f>
        <v>N</v>
      </c>
    </row>
    <row r="1006" spans="1:28" s="15" customFormat="1" x14ac:dyDescent="0.35">
      <c r="A1006" s="7">
        <v>994</v>
      </c>
      <c r="B1006" s="6"/>
      <c r="C1006" s="12"/>
      <c r="D1006" s="8"/>
      <c r="E1006" s="12"/>
      <c r="F1006" s="216" t="str">
        <f t="shared" si="30"/>
        <v>N/A</v>
      </c>
      <c r="G1006" s="6"/>
      <c r="AA1006" s="15" t="str">
        <f t="shared" si="31"/>
        <v/>
      </c>
      <c r="AB1006" s="15" t="str">
        <f>IF(LEN($AA1006)=0,"N",IF(LEN($AA1006)&gt;1,"Error -- Availability entered in an incorrect format",IF($AA1006='Control Panel'!$F$36,$AA1006,IF($AA1006='Control Panel'!$F$37,$AA1006,IF($AA1006='Control Panel'!$F$38,$AA1006,IF($AA1006='Control Panel'!$F$39,$AA1006,IF($AA1006='Control Panel'!$F$40,$AA1006,IF($AA1006='Control Panel'!$F$41,$AA1006,"Error -- Availability entered in an incorrect format"))))))))</f>
        <v>N</v>
      </c>
    </row>
    <row r="1007" spans="1:28" s="15" customFormat="1" x14ac:dyDescent="0.35">
      <c r="A1007" s="7">
        <v>995</v>
      </c>
      <c r="B1007" s="6"/>
      <c r="C1007" s="12"/>
      <c r="D1007" s="8"/>
      <c r="E1007" s="12"/>
      <c r="F1007" s="216" t="str">
        <f t="shared" si="30"/>
        <v>N/A</v>
      </c>
      <c r="G1007" s="6"/>
      <c r="AA1007" s="15" t="str">
        <f t="shared" si="31"/>
        <v/>
      </c>
      <c r="AB1007" s="15" t="str">
        <f>IF(LEN($AA1007)=0,"N",IF(LEN($AA1007)&gt;1,"Error -- Availability entered in an incorrect format",IF($AA1007='Control Panel'!$F$36,$AA1007,IF($AA1007='Control Panel'!$F$37,$AA1007,IF($AA1007='Control Panel'!$F$38,$AA1007,IF($AA1007='Control Panel'!$F$39,$AA1007,IF($AA1007='Control Panel'!$F$40,$AA1007,IF($AA1007='Control Panel'!$F$41,$AA1007,"Error -- Availability entered in an incorrect format"))))))))</f>
        <v>N</v>
      </c>
    </row>
    <row r="1008" spans="1:28" s="15" customFormat="1" x14ac:dyDescent="0.35">
      <c r="A1008" s="7">
        <v>996</v>
      </c>
      <c r="B1008" s="6"/>
      <c r="C1008" s="12"/>
      <c r="D1008" s="8"/>
      <c r="E1008" s="12"/>
      <c r="F1008" s="216" t="str">
        <f t="shared" si="30"/>
        <v>N/A</v>
      </c>
      <c r="G1008" s="6"/>
      <c r="AA1008" s="15" t="str">
        <f t="shared" si="31"/>
        <v/>
      </c>
      <c r="AB1008" s="15" t="str">
        <f>IF(LEN($AA1008)=0,"N",IF(LEN($AA1008)&gt;1,"Error -- Availability entered in an incorrect format",IF($AA1008='Control Panel'!$F$36,$AA1008,IF($AA1008='Control Panel'!$F$37,$AA1008,IF($AA1008='Control Panel'!$F$38,$AA1008,IF($AA1008='Control Panel'!$F$39,$AA1008,IF($AA1008='Control Panel'!$F$40,$AA1008,IF($AA1008='Control Panel'!$F$41,$AA1008,"Error -- Availability entered in an incorrect format"))))))))</f>
        <v>N</v>
      </c>
    </row>
    <row r="1009" spans="1:28" s="15" customFormat="1" x14ac:dyDescent="0.35">
      <c r="A1009" s="7">
        <v>997</v>
      </c>
      <c r="B1009" s="6"/>
      <c r="C1009" s="12"/>
      <c r="D1009" s="8"/>
      <c r="E1009" s="12"/>
      <c r="F1009" s="216" t="str">
        <f t="shared" si="30"/>
        <v>N/A</v>
      </c>
      <c r="G1009" s="6"/>
      <c r="AA1009" s="15" t="str">
        <f t="shared" si="31"/>
        <v/>
      </c>
      <c r="AB1009" s="15" t="str">
        <f>IF(LEN($AA1009)=0,"N",IF(LEN($AA1009)&gt;1,"Error -- Availability entered in an incorrect format",IF($AA1009='Control Panel'!$F$36,$AA1009,IF($AA1009='Control Panel'!$F$37,$AA1009,IF($AA1009='Control Panel'!$F$38,$AA1009,IF($AA1009='Control Panel'!$F$39,$AA1009,IF($AA1009='Control Panel'!$F$40,$AA1009,IF($AA1009='Control Panel'!$F$41,$AA1009,"Error -- Availability entered in an incorrect format"))))))))</f>
        <v>N</v>
      </c>
    </row>
    <row r="1010" spans="1:28" s="15" customFormat="1" x14ac:dyDescent="0.35">
      <c r="A1010" s="7">
        <v>998</v>
      </c>
      <c r="B1010" s="6"/>
      <c r="C1010" s="12"/>
      <c r="D1010" s="8"/>
      <c r="E1010" s="12"/>
      <c r="F1010" s="216" t="str">
        <f t="shared" si="30"/>
        <v>N/A</v>
      </c>
      <c r="G1010" s="6"/>
      <c r="AA1010" s="15" t="str">
        <f t="shared" si="31"/>
        <v/>
      </c>
      <c r="AB1010" s="15" t="str">
        <f>IF(LEN($AA1010)=0,"N",IF(LEN($AA1010)&gt;1,"Error -- Availability entered in an incorrect format",IF($AA1010='Control Panel'!$F$36,$AA1010,IF($AA1010='Control Panel'!$F$37,$AA1010,IF($AA1010='Control Panel'!$F$38,$AA1010,IF($AA1010='Control Panel'!$F$39,$AA1010,IF($AA1010='Control Panel'!$F$40,$AA1010,IF($AA1010='Control Panel'!$F$41,$AA1010,"Error -- Availability entered in an incorrect format"))))))))</f>
        <v>N</v>
      </c>
    </row>
    <row r="1011" spans="1:28" s="15" customFormat="1" x14ac:dyDescent="0.35">
      <c r="A1011" s="7">
        <v>999</v>
      </c>
      <c r="B1011" s="6"/>
      <c r="C1011" s="12"/>
      <c r="D1011" s="8"/>
      <c r="E1011" s="12"/>
      <c r="F1011" s="216" t="str">
        <f t="shared" si="30"/>
        <v>N/A</v>
      </c>
      <c r="G1011" s="6"/>
      <c r="AA1011" s="15" t="str">
        <f t="shared" si="31"/>
        <v/>
      </c>
      <c r="AB1011" s="15" t="str">
        <f>IF(LEN($AA1011)=0,"N",IF(LEN($AA1011)&gt;1,"Error -- Availability entered in an incorrect format",IF($AA1011='Control Panel'!$F$36,$AA1011,IF($AA1011='Control Panel'!$F$37,$AA1011,IF($AA1011='Control Panel'!$F$38,$AA1011,IF($AA1011='Control Panel'!$F$39,$AA1011,IF($AA1011='Control Panel'!$F$40,$AA1011,IF($AA1011='Control Panel'!$F$41,$AA1011,"Error -- Availability entered in an incorrect format"))))))))</f>
        <v>N</v>
      </c>
    </row>
    <row r="1012" spans="1:28" s="15" customFormat="1" x14ac:dyDescent="0.35">
      <c r="A1012" s="7">
        <v>1000</v>
      </c>
      <c r="B1012" s="6"/>
      <c r="C1012" s="12"/>
      <c r="D1012" s="8"/>
      <c r="E1012" s="12"/>
      <c r="F1012" s="216" t="str">
        <f t="shared" si="30"/>
        <v>N/A</v>
      </c>
      <c r="G1012" s="6"/>
      <c r="AA1012" s="15" t="str">
        <f t="shared" si="31"/>
        <v/>
      </c>
      <c r="AB1012" s="15" t="str">
        <f>IF(LEN($AA1012)=0,"N",IF(LEN($AA1012)&gt;1,"Error -- Availability entered in an incorrect format",IF($AA1012='Control Panel'!$F$36,$AA1012,IF($AA1012='Control Panel'!$F$37,$AA1012,IF($AA1012='Control Panel'!$F$38,$AA1012,IF($AA1012='Control Panel'!$F$39,$AA1012,IF($AA1012='Control Panel'!$F$40,$AA1012,IF($AA1012='Control Panel'!$F$41,$AA1012,"Error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7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FormatSpecs">
                <anchor moveWithCells="1" sizeWithCells="1">
                  <from>
                    <xdr:col>28</xdr:col>
                    <xdr:colOff>190500</xdr:colOff>
                    <xdr:row>12</xdr:row>
                    <xdr:rowOff>127000</xdr:rowOff>
                  </from>
                  <to>
                    <xdr:col>28</xdr:col>
                    <xdr:colOff>469900</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741FFC0B-6F8D-49D8-AE89-58D3082038E8}">
            <xm:f>D10='Control Panel'!$I$25</xm:f>
            <x14:dxf>
              <font>
                <color rgb="FFFFFF00"/>
              </font>
              <fill>
                <patternFill>
                  <bgColor rgb="FFBF311A"/>
                </patternFill>
              </fill>
            </x14:dxf>
          </x14:cfRule>
          <xm:sqref>D10:G10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AI10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SUBTOTAL(3,A13:A1012)</f>
        <v>1000</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Panel'!F62&amp;" - "&amp;'Control Panel'!E62</f>
        <v>4.17 - Module 16</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row r="13" spans="1:35" s="15" customFormat="1" x14ac:dyDescent="0.35">
      <c r="A13" s="9">
        <v>1</v>
      </c>
      <c r="B13" s="11"/>
      <c r="C13" s="16"/>
      <c r="D13" s="9"/>
      <c r="E13" s="16"/>
      <c r="F13" s="216" t="str">
        <f>IF($D$10=$A$9,"N/A",$D$10)</f>
        <v>N/A</v>
      </c>
      <c r="G13" s="11"/>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11"/>
      <c r="C14" s="16"/>
      <c r="D14" s="9"/>
      <c r="E14" s="16"/>
      <c r="F14" s="216" t="str">
        <f t="shared" ref="F14:F77" si="0">IF($D$10=$A$9,"N/A",$D$10)</f>
        <v>N/A</v>
      </c>
      <c r="G14" s="11"/>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11"/>
      <c r="C15" s="16"/>
      <c r="D15" s="9"/>
      <c r="E15" s="16"/>
      <c r="F15" s="216" t="str">
        <f t="shared" si="0"/>
        <v>N/A</v>
      </c>
      <c r="G15" s="11"/>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11"/>
      <c r="C16" s="16"/>
      <c r="D16" s="9"/>
      <c r="E16" s="16"/>
      <c r="F16" s="216" t="str">
        <f t="shared" si="0"/>
        <v>N/A</v>
      </c>
      <c r="G16" s="11"/>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11"/>
      <c r="C17" s="16"/>
      <c r="D17" s="9"/>
      <c r="E17" s="16"/>
      <c r="F17" s="216" t="str">
        <f t="shared" si="0"/>
        <v>N/A</v>
      </c>
      <c r="G17" s="11"/>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11"/>
      <c r="C18" s="16"/>
      <c r="D18" s="9"/>
      <c r="E18" s="16"/>
      <c r="F18" s="216" t="str">
        <f t="shared" si="0"/>
        <v>N/A</v>
      </c>
      <c r="G18" s="11"/>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11"/>
      <c r="C19" s="16"/>
      <c r="D19" s="9"/>
      <c r="E19" s="16"/>
      <c r="F19" s="216" t="str">
        <f t="shared" si="0"/>
        <v>N/A</v>
      </c>
      <c r="G19" s="11"/>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11"/>
      <c r="C20" s="16"/>
      <c r="D20" s="9"/>
      <c r="E20" s="16"/>
      <c r="F20" s="216" t="str">
        <f t="shared" si="0"/>
        <v>N/A</v>
      </c>
      <c r="G20" s="11"/>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11"/>
      <c r="C21" s="16"/>
      <c r="D21" s="9"/>
      <c r="E21" s="16"/>
      <c r="F21" s="216" t="str">
        <f t="shared" si="0"/>
        <v>N/A</v>
      </c>
      <c r="G21" s="11"/>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11"/>
      <c r="C22" s="16"/>
      <c r="D22" s="9"/>
      <c r="E22" s="16"/>
      <c r="F22" s="216" t="str">
        <f t="shared" si="0"/>
        <v>N/A</v>
      </c>
      <c r="G22" s="11"/>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11"/>
      <c r="C23" s="16"/>
      <c r="D23" s="9"/>
      <c r="E23" s="16"/>
      <c r="F23" s="216" t="str">
        <f t="shared" si="0"/>
        <v>N/A</v>
      </c>
      <c r="G23" s="11"/>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11"/>
      <c r="C24" s="16"/>
      <c r="D24" s="9"/>
      <c r="E24" s="16"/>
      <c r="F24" s="216" t="str">
        <f t="shared" si="0"/>
        <v>N/A</v>
      </c>
      <c r="G24" s="11"/>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6"/>
      <c r="C25" s="12"/>
      <c r="D25" s="12"/>
      <c r="E25" s="12"/>
      <c r="F25" s="216"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6"/>
      <c r="C26" s="12"/>
      <c r="D26" s="12"/>
      <c r="E26" s="12"/>
      <c r="F26" s="216"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6"/>
      <c r="C27" s="12"/>
      <c r="D27" s="12"/>
      <c r="E27" s="12"/>
      <c r="F27" s="216"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6"/>
      <c r="C28" s="12"/>
      <c r="D28" s="12"/>
      <c r="E28" s="12"/>
      <c r="F28" s="216"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6"/>
      <c r="C29" s="12"/>
      <c r="D29" s="12"/>
      <c r="E29" s="12"/>
      <c r="F29" s="216"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6"/>
      <c r="C30" s="12"/>
      <c r="D30" s="12"/>
      <c r="E30" s="12"/>
      <c r="F30" s="216"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x14ac:dyDescent="0.35">
      <c r="A31" s="7">
        <v>19</v>
      </c>
      <c r="B31" s="6"/>
      <c r="C31" s="12"/>
      <c r="D31" s="8"/>
      <c r="E31" s="12"/>
      <c r="F31" s="216"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6"/>
      <c r="C32" s="12"/>
      <c r="D32" s="8"/>
      <c r="E32" s="12"/>
      <c r="F32" s="216"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6"/>
      <c r="C33" s="12"/>
      <c r="D33" s="8"/>
      <c r="E33" s="12"/>
      <c r="F33" s="216"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6"/>
      <c r="C34" s="12"/>
      <c r="D34" s="8"/>
      <c r="E34" s="12"/>
      <c r="F34" s="216"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6"/>
      <c r="C35" s="12"/>
      <c r="D35" s="8"/>
      <c r="E35" s="12"/>
      <c r="F35" s="216"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6"/>
      <c r="C36" s="12"/>
      <c r="D36" s="8"/>
      <c r="E36" s="12"/>
      <c r="F36" s="216"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6"/>
      <c r="C37" s="12"/>
      <c r="D37" s="8"/>
      <c r="E37" s="12"/>
      <c r="F37" s="216"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6"/>
      <c r="C38" s="12"/>
      <c r="D38" s="8"/>
      <c r="E38" s="12"/>
      <c r="F38" s="216"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6"/>
      <c r="C39" s="12"/>
      <c r="D39" s="8"/>
      <c r="E39" s="12"/>
      <c r="F39" s="216"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6"/>
      <c r="C40" s="12"/>
      <c r="D40" s="8"/>
      <c r="E40" s="12"/>
      <c r="F40" s="216"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6"/>
      <c r="C41" s="12"/>
      <c r="D41" s="8"/>
      <c r="E41" s="12"/>
      <c r="F41" s="216"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6"/>
      <c r="C42" s="12"/>
      <c r="D42" s="8"/>
      <c r="E42" s="12"/>
      <c r="F42" s="216"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x14ac:dyDescent="0.35">
      <c r="A43" s="7">
        <v>31</v>
      </c>
      <c r="B43" s="6"/>
      <c r="C43" s="12"/>
      <c r="D43" s="8"/>
      <c r="E43" s="12"/>
      <c r="F43" s="216"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6"/>
      <c r="C44" s="12"/>
      <c r="D44" s="8"/>
      <c r="E44" s="12"/>
      <c r="F44" s="216"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6"/>
      <c r="C45" s="12"/>
      <c r="D45" s="8"/>
      <c r="E45" s="12"/>
      <c r="F45" s="216"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6"/>
      <c r="C46" s="12"/>
      <c r="D46" s="8"/>
      <c r="E46" s="12"/>
      <c r="F46" s="216"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6"/>
      <c r="C47" s="12"/>
      <c r="D47" s="8"/>
      <c r="E47" s="12"/>
      <c r="F47" s="216"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6"/>
      <c r="C48" s="12"/>
      <c r="D48" s="8"/>
      <c r="E48" s="12"/>
      <c r="F48" s="216"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x14ac:dyDescent="0.35">
      <c r="A49" s="7">
        <v>37</v>
      </c>
      <c r="B49" s="6"/>
      <c r="C49" s="12"/>
      <c r="D49" s="8"/>
      <c r="E49" s="12"/>
      <c r="F49" s="216"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6"/>
      <c r="C50" s="12"/>
      <c r="D50" s="8"/>
      <c r="E50" s="12"/>
      <c r="F50" s="216"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6"/>
      <c r="C51" s="12"/>
      <c r="D51" s="8"/>
      <c r="E51" s="12"/>
      <c r="F51" s="216"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6"/>
      <c r="C52" s="12"/>
      <c r="D52" s="8"/>
      <c r="E52" s="12"/>
      <c r="F52" s="216"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6"/>
      <c r="C53" s="12"/>
      <c r="D53" s="8"/>
      <c r="E53" s="12"/>
      <c r="F53" s="216"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6"/>
      <c r="C54" s="12"/>
      <c r="D54" s="8"/>
      <c r="E54" s="12"/>
      <c r="F54" s="216"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6"/>
      <c r="C55" s="12"/>
      <c r="D55" s="8"/>
      <c r="E55" s="12"/>
      <c r="F55" s="216"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x14ac:dyDescent="0.35">
      <c r="A56" s="7">
        <v>44</v>
      </c>
      <c r="B56" s="6"/>
      <c r="C56" s="12"/>
      <c r="D56" s="8"/>
      <c r="E56" s="12"/>
      <c r="F56" s="216"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6"/>
      <c r="C57" s="12"/>
      <c r="D57" s="8"/>
      <c r="E57" s="12"/>
      <c r="F57" s="216"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x14ac:dyDescent="0.35">
      <c r="A58" s="7">
        <v>46</v>
      </c>
      <c r="B58" s="6"/>
      <c r="C58" s="12"/>
      <c r="D58" s="8"/>
      <c r="E58" s="12"/>
      <c r="F58" s="216"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x14ac:dyDescent="0.35">
      <c r="A59" s="7">
        <v>47</v>
      </c>
      <c r="B59" s="6"/>
      <c r="C59" s="12"/>
      <c r="D59" s="8"/>
      <c r="E59" s="12"/>
      <c r="F59" s="216"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x14ac:dyDescent="0.35">
      <c r="A60" s="7">
        <v>48</v>
      </c>
      <c r="B60" s="6"/>
      <c r="C60" s="12"/>
      <c r="D60" s="8"/>
      <c r="E60" s="12"/>
      <c r="F60" s="216"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6"/>
      <c r="C61" s="12"/>
      <c r="D61" s="8"/>
      <c r="E61" s="12"/>
      <c r="F61" s="216"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6"/>
      <c r="C62" s="12"/>
      <c r="D62" s="8"/>
      <c r="E62" s="12"/>
      <c r="F62" s="216"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6"/>
      <c r="C63" s="12"/>
      <c r="D63" s="8"/>
      <c r="E63" s="12"/>
      <c r="F63" s="216"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x14ac:dyDescent="0.35">
      <c r="A64" s="7">
        <v>52</v>
      </c>
      <c r="B64" s="6"/>
      <c r="C64" s="12"/>
      <c r="D64" s="8"/>
      <c r="E64" s="12"/>
      <c r="F64" s="216"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6"/>
      <c r="C65" s="12"/>
      <c r="D65" s="8"/>
      <c r="E65" s="12"/>
      <c r="F65" s="216"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6"/>
      <c r="C66" s="12"/>
      <c r="D66" s="8"/>
      <c r="E66" s="12"/>
      <c r="F66" s="216"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6"/>
      <c r="C67" s="12"/>
      <c r="D67" s="8"/>
      <c r="E67" s="12"/>
      <c r="F67" s="216"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x14ac:dyDescent="0.35">
      <c r="A68" s="7">
        <v>56</v>
      </c>
      <c r="B68" s="6"/>
      <c r="C68" s="12"/>
      <c r="D68" s="8"/>
      <c r="E68" s="12"/>
      <c r="F68" s="216"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6"/>
      <c r="C69" s="12"/>
      <c r="D69" s="8"/>
      <c r="E69" s="12"/>
      <c r="F69" s="216"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6"/>
      <c r="C70" s="12"/>
      <c r="D70" s="8"/>
      <c r="E70" s="12"/>
      <c r="F70" s="216"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6"/>
      <c r="C71" s="12"/>
      <c r="D71" s="8"/>
      <c r="E71" s="12"/>
      <c r="F71" s="216"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6"/>
      <c r="C72" s="12"/>
      <c r="D72" s="8"/>
      <c r="E72" s="12"/>
      <c r="F72" s="216"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6"/>
      <c r="C73" s="12"/>
      <c r="D73" s="8"/>
      <c r="E73" s="12"/>
      <c r="F73" s="216"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6"/>
      <c r="C74" s="12"/>
      <c r="D74" s="8"/>
      <c r="E74" s="12"/>
      <c r="F74" s="216"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6"/>
      <c r="C75" s="12"/>
      <c r="D75" s="8"/>
      <c r="E75" s="12"/>
      <c r="F75" s="216"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6"/>
      <c r="C76" s="12"/>
      <c r="D76" s="8"/>
      <c r="E76" s="12"/>
      <c r="F76" s="216"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6"/>
      <c r="C77" s="12"/>
      <c r="D77" s="8"/>
      <c r="E77" s="12"/>
      <c r="F77" s="216"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x14ac:dyDescent="0.35">
      <c r="A78" s="7">
        <v>66</v>
      </c>
      <c r="B78" s="6"/>
      <c r="C78" s="12"/>
      <c r="D78" s="8"/>
      <c r="E78" s="12"/>
      <c r="F78" s="216"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x14ac:dyDescent="0.35">
      <c r="A79" s="7">
        <v>67</v>
      </c>
      <c r="B79" s="6"/>
      <c r="C79" s="12"/>
      <c r="D79" s="8"/>
      <c r="E79" s="12"/>
      <c r="F79" s="216"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6"/>
      <c r="C80" s="12"/>
      <c r="D80" s="8"/>
      <c r="E80" s="12"/>
      <c r="F80" s="216"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6"/>
      <c r="C81" s="12"/>
      <c r="D81" s="8"/>
      <c r="E81" s="12"/>
      <c r="F81" s="216"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6"/>
      <c r="C82" s="12"/>
      <c r="D82" s="8"/>
      <c r="E82" s="12"/>
      <c r="F82" s="216"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6"/>
      <c r="C83" s="12"/>
      <c r="D83" s="8"/>
      <c r="E83" s="12"/>
      <c r="F83" s="216"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6"/>
      <c r="C84" s="12"/>
      <c r="D84" s="8"/>
      <c r="E84" s="12"/>
      <c r="F84" s="216"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6"/>
      <c r="C85" s="12"/>
      <c r="D85" s="8"/>
      <c r="E85" s="12"/>
      <c r="F85" s="216"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6"/>
      <c r="C86" s="12"/>
      <c r="D86" s="8"/>
      <c r="E86" s="12"/>
      <c r="F86" s="216"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6"/>
      <c r="C87" s="12"/>
      <c r="D87" s="8"/>
      <c r="E87" s="12"/>
      <c r="F87" s="216"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6"/>
      <c r="C88" s="12"/>
      <c r="D88" s="8"/>
      <c r="E88" s="12"/>
      <c r="F88" s="216"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6"/>
      <c r="C89" s="12"/>
      <c r="D89" s="8"/>
      <c r="E89" s="12"/>
      <c r="F89" s="216"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6"/>
      <c r="C90" s="12"/>
      <c r="D90" s="8"/>
      <c r="E90" s="12"/>
      <c r="F90" s="216"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6"/>
      <c r="C91" s="12"/>
      <c r="D91" s="8"/>
      <c r="E91" s="12"/>
      <c r="F91" s="216"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6"/>
      <c r="C92" s="12"/>
      <c r="D92" s="8"/>
      <c r="E92" s="12"/>
      <c r="F92" s="216"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x14ac:dyDescent="0.35">
      <c r="A93" s="7">
        <v>81</v>
      </c>
      <c r="B93" s="6"/>
      <c r="C93" s="12"/>
      <c r="D93" s="8"/>
      <c r="E93" s="12"/>
      <c r="F93" s="216"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6"/>
      <c r="C94" s="12"/>
      <c r="D94" s="8"/>
      <c r="E94" s="12"/>
      <c r="F94" s="216"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6"/>
      <c r="C95" s="12"/>
      <c r="D95" s="8"/>
      <c r="E95" s="12"/>
      <c r="F95" s="216"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6"/>
      <c r="C96" s="12"/>
      <c r="D96" s="8"/>
      <c r="E96" s="12"/>
      <c r="F96" s="216"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6"/>
      <c r="C97" s="12"/>
      <c r="D97" s="8"/>
      <c r="E97" s="12"/>
      <c r="F97" s="216"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6"/>
      <c r="C98" s="12"/>
      <c r="D98" s="8"/>
      <c r="E98" s="12"/>
      <c r="F98" s="216"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6"/>
      <c r="C99" s="12"/>
      <c r="D99" s="8"/>
      <c r="E99" s="12"/>
      <c r="F99" s="216"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6"/>
      <c r="C100" s="12"/>
      <c r="D100" s="8"/>
      <c r="E100" s="12"/>
      <c r="F100" s="216"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6"/>
      <c r="C101" s="12"/>
      <c r="D101" s="8"/>
      <c r="E101" s="12"/>
      <c r="F101" s="216"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6"/>
      <c r="C102" s="12"/>
      <c r="D102" s="8"/>
      <c r="E102" s="12"/>
      <c r="F102" s="216"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6"/>
      <c r="C103" s="12"/>
      <c r="D103" s="8"/>
      <c r="E103" s="12"/>
      <c r="F103" s="216"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6"/>
      <c r="C104" s="12"/>
      <c r="D104" s="8"/>
      <c r="E104" s="12"/>
      <c r="F104" s="216"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6"/>
      <c r="C105" s="12"/>
      <c r="D105" s="8"/>
      <c r="E105" s="12"/>
      <c r="F105" s="216"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6"/>
      <c r="C106" s="12"/>
      <c r="D106" s="8"/>
      <c r="E106" s="12"/>
      <c r="F106" s="216"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6"/>
      <c r="C107" s="12"/>
      <c r="D107" s="8"/>
      <c r="E107" s="12"/>
      <c r="F107" s="216"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x14ac:dyDescent="0.35">
      <c r="A108" s="7">
        <v>96</v>
      </c>
      <c r="B108" s="6"/>
      <c r="C108" s="12"/>
      <c r="D108" s="8"/>
      <c r="E108" s="12"/>
      <c r="F108" s="216"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x14ac:dyDescent="0.35">
      <c r="A109" s="7">
        <v>97</v>
      </c>
      <c r="B109" s="6"/>
      <c r="C109" s="12"/>
      <c r="D109" s="8"/>
      <c r="E109" s="12"/>
      <c r="F109" s="216"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6"/>
      <c r="C110" s="12"/>
      <c r="D110" s="8"/>
      <c r="E110" s="12"/>
      <c r="F110" s="216"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6"/>
      <c r="C111" s="12"/>
      <c r="D111" s="8"/>
      <c r="E111" s="12"/>
      <c r="F111" s="216"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6"/>
      <c r="C112" s="12"/>
      <c r="D112" s="8"/>
      <c r="E112" s="12"/>
      <c r="F112" s="216"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x14ac:dyDescent="0.35">
      <c r="A113" s="7">
        <v>101</v>
      </c>
      <c r="B113" s="6"/>
      <c r="C113" s="12"/>
      <c r="D113" s="8"/>
      <c r="E113" s="12"/>
      <c r="F113" s="216"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6"/>
      <c r="C114" s="12"/>
      <c r="D114" s="8"/>
      <c r="E114" s="12"/>
      <c r="F114" s="216"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6"/>
      <c r="C115" s="12"/>
      <c r="D115" s="8"/>
      <c r="E115" s="12"/>
      <c r="F115" s="216"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6"/>
      <c r="C116" s="12"/>
      <c r="D116" s="8"/>
      <c r="E116" s="12"/>
      <c r="F116" s="216"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x14ac:dyDescent="0.35">
      <c r="A117" s="7">
        <v>105</v>
      </c>
      <c r="B117" s="6"/>
      <c r="C117" s="12"/>
      <c r="D117" s="8"/>
      <c r="E117" s="12"/>
      <c r="F117" s="216"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x14ac:dyDescent="0.35">
      <c r="A118" s="7">
        <v>106</v>
      </c>
      <c r="B118" s="6"/>
      <c r="C118" s="12"/>
      <c r="D118" s="8"/>
      <c r="E118" s="12"/>
      <c r="F118" s="216"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6"/>
      <c r="C119" s="12"/>
      <c r="D119" s="8"/>
      <c r="E119" s="12"/>
      <c r="F119" s="216"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6"/>
      <c r="C120" s="12"/>
      <c r="D120" s="8"/>
      <c r="E120" s="12"/>
      <c r="F120" s="216"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x14ac:dyDescent="0.35">
      <c r="A121" s="7">
        <v>109</v>
      </c>
      <c r="B121" s="6"/>
      <c r="C121" s="12"/>
      <c r="D121" s="8"/>
      <c r="E121" s="12"/>
      <c r="F121" s="216"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x14ac:dyDescent="0.35">
      <c r="A122" s="7">
        <v>110</v>
      </c>
      <c r="B122" s="6"/>
      <c r="C122" s="12"/>
      <c r="D122" s="8"/>
      <c r="E122" s="12"/>
      <c r="F122" s="216"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x14ac:dyDescent="0.35">
      <c r="A123" s="7">
        <v>111</v>
      </c>
      <c r="B123" s="6"/>
      <c r="C123" s="12"/>
      <c r="D123" s="8"/>
      <c r="E123" s="12"/>
      <c r="F123" s="216"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6"/>
      <c r="C124" s="12"/>
      <c r="D124" s="8"/>
      <c r="E124" s="12"/>
      <c r="F124" s="216"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x14ac:dyDescent="0.35">
      <c r="A125" s="7">
        <v>113</v>
      </c>
      <c r="B125" s="6"/>
      <c r="C125" s="12"/>
      <c r="D125" s="8"/>
      <c r="E125" s="12"/>
      <c r="F125" s="216"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6"/>
      <c r="C126" s="12"/>
      <c r="D126" s="8"/>
      <c r="E126" s="12"/>
      <c r="F126" s="216"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6"/>
      <c r="C127" s="12"/>
      <c r="D127" s="8"/>
      <c r="E127" s="12"/>
      <c r="F127" s="216"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6"/>
      <c r="C128" s="12"/>
      <c r="D128" s="8"/>
      <c r="E128" s="12"/>
      <c r="F128" s="216"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x14ac:dyDescent="0.35">
      <c r="A129" s="7">
        <v>117</v>
      </c>
      <c r="B129" s="6"/>
      <c r="C129" s="12"/>
      <c r="D129" s="8"/>
      <c r="E129" s="12"/>
      <c r="F129" s="216"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x14ac:dyDescent="0.35">
      <c r="A130" s="7">
        <v>118</v>
      </c>
      <c r="B130" s="6"/>
      <c r="C130" s="12"/>
      <c r="D130" s="8"/>
      <c r="E130" s="12"/>
      <c r="F130" s="216"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6"/>
      <c r="C131" s="12"/>
      <c r="D131" s="8"/>
      <c r="E131" s="12"/>
      <c r="F131" s="216"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6"/>
      <c r="C132" s="12"/>
      <c r="D132" s="8"/>
      <c r="E132" s="12"/>
      <c r="F132" s="216"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6"/>
      <c r="C133" s="12"/>
      <c r="D133" s="8"/>
      <c r="E133" s="12"/>
      <c r="F133" s="216"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x14ac:dyDescent="0.35">
      <c r="A134" s="7">
        <v>122</v>
      </c>
      <c r="B134" s="6"/>
      <c r="C134" s="12"/>
      <c r="D134" s="8"/>
      <c r="E134" s="12"/>
      <c r="F134" s="216"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6"/>
      <c r="C135" s="12"/>
      <c r="D135" s="8"/>
      <c r="E135" s="12"/>
      <c r="F135" s="216"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6"/>
      <c r="C136" s="12"/>
      <c r="D136" s="8"/>
      <c r="E136" s="12"/>
      <c r="F136" s="216"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x14ac:dyDescent="0.35">
      <c r="A137" s="7">
        <v>125</v>
      </c>
      <c r="B137" s="6"/>
      <c r="C137" s="12"/>
      <c r="D137" s="8"/>
      <c r="E137" s="12"/>
      <c r="F137" s="216"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x14ac:dyDescent="0.35">
      <c r="A138" s="7">
        <v>126</v>
      </c>
      <c r="B138" s="6"/>
      <c r="C138" s="12"/>
      <c r="D138" s="8"/>
      <c r="E138" s="12"/>
      <c r="F138" s="216"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6"/>
      <c r="C139" s="12"/>
      <c r="D139" s="8"/>
      <c r="E139" s="12"/>
      <c r="F139" s="216"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x14ac:dyDescent="0.35">
      <c r="A140" s="7">
        <v>128</v>
      </c>
      <c r="B140" s="6"/>
      <c r="C140" s="12"/>
      <c r="D140" s="8"/>
      <c r="E140" s="12"/>
      <c r="F140" s="216"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x14ac:dyDescent="0.35">
      <c r="A141" s="7">
        <v>129</v>
      </c>
      <c r="B141" s="6"/>
      <c r="C141" s="12"/>
      <c r="D141" s="8"/>
      <c r="E141" s="12"/>
      <c r="F141" s="216"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6"/>
      <c r="C142" s="12"/>
      <c r="D142" s="8"/>
      <c r="E142" s="12"/>
      <c r="F142" s="216" t="str">
        <f t="shared" ref="F142:F205" si="4">IF($D$10=$A$9,"N/A",$D$10)</f>
        <v>N/A</v>
      </c>
      <c r="G142" s="6"/>
      <c r="AA142" s="15" t="str">
        <f t="shared" ref="AA142:AA205"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x14ac:dyDescent="0.35">
      <c r="A143" s="7">
        <v>131</v>
      </c>
      <c r="B143" s="6"/>
      <c r="C143" s="12"/>
      <c r="D143" s="8"/>
      <c r="E143" s="12"/>
      <c r="F143" s="216"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x14ac:dyDescent="0.35">
      <c r="A144" s="7">
        <v>132</v>
      </c>
      <c r="B144" s="6"/>
      <c r="C144" s="12"/>
      <c r="D144" s="8"/>
      <c r="E144" s="12"/>
      <c r="F144" s="216"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6"/>
      <c r="C145" s="12"/>
      <c r="D145" s="8"/>
      <c r="E145" s="12"/>
      <c r="F145" s="216"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6"/>
      <c r="C146" s="12"/>
      <c r="D146" s="8"/>
      <c r="E146" s="12"/>
      <c r="F146" s="216"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6"/>
      <c r="C147" s="12"/>
      <c r="D147" s="8"/>
      <c r="E147" s="12"/>
      <c r="F147" s="216"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x14ac:dyDescent="0.35">
      <c r="A148" s="7">
        <v>136</v>
      </c>
      <c r="B148" s="6"/>
      <c r="C148" s="12"/>
      <c r="D148" s="8"/>
      <c r="E148" s="12"/>
      <c r="F148" s="216"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6"/>
      <c r="C149" s="12"/>
      <c r="D149" s="8"/>
      <c r="E149" s="12"/>
      <c r="F149" s="216"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x14ac:dyDescent="0.35">
      <c r="A150" s="7">
        <v>138</v>
      </c>
      <c r="B150" s="6"/>
      <c r="C150" s="12"/>
      <c r="D150" s="8"/>
      <c r="E150" s="12"/>
      <c r="F150" s="216"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x14ac:dyDescent="0.35">
      <c r="A151" s="7">
        <v>139</v>
      </c>
      <c r="B151" s="6"/>
      <c r="C151" s="12"/>
      <c r="D151" s="8"/>
      <c r="E151" s="12"/>
      <c r="F151" s="216"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x14ac:dyDescent="0.35">
      <c r="A152" s="7">
        <v>140</v>
      </c>
      <c r="B152" s="6"/>
      <c r="C152" s="12"/>
      <c r="D152" s="8"/>
      <c r="E152" s="12"/>
      <c r="F152" s="216"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x14ac:dyDescent="0.35">
      <c r="A153" s="7">
        <v>141</v>
      </c>
      <c r="B153" s="6"/>
      <c r="C153" s="12"/>
      <c r="D153" s="8"/>
      <c r="E153" s="12"/>
      <c r="F153" s="216"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x14ac:dyDescent="0.35">
      <c r="A154" s="7">
        <v>142</v>
      </c>
      <c r="B154" s="6"/>
      <c r="C154" s="12"/>
      <c r="D154" s="8"/>
      <c r="E154" s="12"/>
      <c r="F154" s="216"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x14ac:dyDescent="0.35">
      <c r="A155" s="7">
        <v>143</v>
      </c>
      <c r="B155" s="6"/>
      <c r="C155" s="12"/>
      <c r="D155" s="8"/>
      <c r="E155" s="12"/>
      <c r="F155" s="216"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x14ac:dyDescent="0.35">
      <c r="A156" s="7">
        <v>144</v>
      </c>
      <c r="B156" s="6"/>
      <c r="C156" s="12"/>
      <c r="D156" s="8"/>
      <c r="E156" s="12"/>
      <c r="F156" s="216"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6"/>
      <c r="C157" s="12"/>
      <c r="D157" s="8"/>
      <c r="E157" s="12"/>
      <c r="F157" s="216"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x14ac:dyDescent="0.35">
      <c r="A158" s="7">
        <v>146</v>
      </c>
      <c r="B158" s="6"/>
      <c r="C158" s="12"/>
      <c r="D158" s="8"/>
      <c r="E158" s="12"/>
      <c r="F158" s="216"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x14ac:dyDescent="0.35">
      <c r="A159" s="7">
        <v>147</v>
      </c>
      <c r="B159" s="6"/>
      <c r="C159" s="12"/>
      <c r="D159" s="8"/>
      <c r="E159" s="12"/>
      <c r="F159" s="216"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x14ac:dyDescent="0.35">
      <c r="A160" s="7">
        <v>148</v>
      </c>
      <c r="B160" s="6"/>
      <c r="C160" s="12"/>
      <c r="D160" s="8"/>
      <c r="E160" s="12"/>
      <c r="F160" s="216"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x14ac:dyDescent="0.35">
      <c r="A161" s="7">
        <v>149</v>
      </c>
      <c r="B161" s="6"/>
      <c r="C161" s="12"/>
      <c r="D161" s="8"/>
      <c r="E161" s="12"/>
      <c r="F161" s="216"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x14ac:dyDescent="0.35">
      <c r="A162" s="7">
        <v>150</v>
      </c>
      <c r="B162" s="6"/>
      <c r="C162" s="12"/>
      <c r="D162" s="8"/>
      <c r="E162" s="12"/>
      <c r="F162" s="216"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6"/>
      <c r="C163" s="12"/>
      <c r="D163" s="8"/>
      <c r="E163" s="12"/>
      <c r="F163" s="216"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x14ac:dyDescent="0.35">
      <c r="A164" s="7">
        <v>152</v>
      </c>
      <c r="B164" s="6"/>
      <c r="C164" s="12"/>
      <c r="D164" s="8"/>
      <c r="E164" s="12"/>
      <c r="F164" s="216"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x14ac:dyDescent="0.35">
      <c r="A165" s="7">
        <v>153</v>
      </c>
      <c r="B165" s="6"/>
      <c r="C165" s="12"/>
      <c r="D165" s="8"/>
      <c r="E165" s="12"/>
      <c r="F165" s="216"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x14ac:dyDescent="0.35">
      <c r="A166" s="7">
        <v>154</v>
      </c>
      <c r="B166" s="6"/>
      <c r="C166" s="12"/>
      <c r="D166" s="8"/>
      <c r="E166" s="12"/>
      <c r="F166" s="216"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6"/>
      <c r="C167" s="12"/>
      <c r="D167" s="8"/>
      <c r="E167" s="12"/>
      <c r="F167" s="216"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x14ac:dyDescent="0.35">
      <c r="A168" s="7">
        <v>156</v>
      </c>
      <c r="B168" s="6"/>
      <c r="C168" s="12"/>
      <c r="D168" s="8"/>
      <c r="E168" s="12"/>
      <c r="F168" s="216"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x14ac:dyDescent="0.35">
      <c r="A169" s="7">
        <v>157</v>
      </c>
      <c r="B169" s="6"/>
      <c r="C169" s="12"/>
      <c r="D169" s="8"/>
      <c r="E169" s="12"/>
      <c r="F169" s="216"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x14ac:dyDescent="0.35">
      <c r="A170" s="7">
        <v>158</v>
      </c>
      <c r="B170" s="6"/>
      <c r="C170" s="12"/>
      <c r="D170" s="8"/>
      <c r="E170" s="12"/>
      <c r="F170" s="216"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x14ac:dyDescent="0.35">
      <c r="A171" s="7">
        <v>159</v>
      </c>
      <c r="B171" s="6"/>
      <c r="C171" s="12"/>
      <c r="D171" s="8"/>
      <c r="E171" s="12"/>
      <c r="F171" s="216"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x14ac:dyDescent="0.35">
      <c r="A172" s="7">
        <v>160</v>
      </c>
      <c r="B172" s="6"/>
      <c r="C172" s="12"/>
      <c r="D172" s="8"/>
      <c r="E172" s="12"/>
      <c r="F172" s="216"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x14ac:dyDescent="0.35">
      <c r="A173" s="7">
        <v>161</v>
      </c>
      <c r="B173" s="6"/>
      <c r="C173" s="12"/>
      <c r="D173" s="8"/>
      <c r="E173" s="12"/>
      <c r="F173" s="216"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x14ac:dyDescent="0.35">
      <c r="A174" s="7">
        <v>162</v>
      </c>
      <c r="B174" s="6"/>
      <c r="C174" s="12"/>
      <c r="D174" s="8"/>
      <c r="E174" s="12"/>
      <c r="F174" s="216"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x14ac:dyDescent="0.35">
      <c r="A175" s="7">
        <v>163</v>
      </c>
      <c r="B175" s="6"/>
      <c r="C175" s="12"/>
      <c r="D175" s="8"/>
      <c r="E175" s="12"/>
      <c r="F175" s="216"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x14ac:dyDescent="0.35">
      <c r="A176" s="7">
        <v>164</v>
      </c>
      <c r="B176" s="6"/>
      <c r="C176" s="12"/>
      <c r="D176" s="8"/>
      <c r="E176" s="12"/>
      <c r="F176" s="216"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x14ac:dyDescent="0.35">
      <c r="A177" s="7">
        <v>165</v>
      </c>
      <c r="B177" s="6"/>
      <c r="C177" s="12"/>
      <c r="D177" s="8"/>
      <c r="E177" s="12"/>
      <c r="F177" s="216"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x14ac:dyDescent="0.35">
      <c r="A178" s="7">
        <v>166</v>
      </c>
      <c r="B178" s="6"/>
      <c r="C178" s="12"/>
      <c r="D178" s="8"/>
      <c r="E178" s="12"/>
      <c r="F178" s="216"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x14ac:dyDescent="0.35">
      <c r="A179" s="7">
        <v>167</v>
      </c>
      <c r="B179" s="6"/>
      <c r="C179" s="12"/>
      <c r="D179" s="8"/>
      <c r="E179" s="12"/>
      <c r="F179" s="216"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x14ac:dyDescent="0.35">
      <c r="A180" s="7">
        <v>168</v>
      </c>
      <c r="B180" s="6"/>
      <c r="C180" s="12"/>
      <c r="D180" s="8"/>
      <c r="E180" s="12"/>
      <c r="F180" s="216"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x14ac:dyDescent="0.35">
      <c r="A181" s="7">
        <v>169</v>
      </c>
      <c r="B181" s="6"/>
      <c r="C181" s="12"/>
      <c r="D181" s="8"/>
      <c r="E181" s="12"/>
      <c r="F181" s="216"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x14ac:dyDescent="0.35">
      <c r="A182" s="7">
        <v>170</v>
      </c>
      <c r="B182" s="6"/>
      <c r="C182" s="12"/>
      <c r="D182" s="8"/>
      <c r="E182" s="12"/>
      <c r="F182" s="216"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x14ac:dyDescent="0.35">
      <c r="A183" s="7">
        <v>171</v>
      </c>
      <c r="B183" s="6"/>
      <c r="C183" s="12"/>
      <c r="D183" s="8"/>
      <c r="E183" s="12"/>
      <c r="F183" s="216"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x14ac:dyDescent="0.35">
      <c r="A184" s="7">
        <v>172</v>
      </c>
      <c r="B184" s="6"/>
      <c r="C184" s="12"/>
      <c r="D184" s="8"/>
      <c r="E184" s="12"/>
      <c r="F184" s="216"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x14ac:dyDescent="0.35">
      <c r="A185" s="7">
        <v>173</v>
      </c>
      <c r="B185" s="6"/>
      <c r="C185" s="12"/>
      <c r="D185" s="8"/>
      <c r="E185" s="12"/>
      <c r="F185" s="216"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x14ac:dyDescent="0.35">
      <c r="A186" s="7">
        <v>174</v>
      </c>
      <c r="B186" s="6"/>
      <c r="C186" s="12"/>
      <c r="D186" s="8"/>
      <c r="E186" s="12"/>
      <c r="F186" s="216"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x14ac:dyDescent="0.35">
      <c r="A187" s="7">
        <v>175</v>
      </c>
      <c r="B187" s="6"/>
      <c r="C187" s="12"/>
      <c r="D187" s="8"/>
      <c r="E187" s="12"/>
      <c r="F187" s="216"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x14ac:dyDescent="0.35">
      <c r="A188" s="7">
        <v>176</v>
      </c>
      <c r="B188" s="6"/>
      <c r="C188" s="12"/>
      <c r="D188" s="8"/>
      <c r="E188" s="12"/>
      <c r="F188" s="216"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x14ac:dyDescent="0.35">
      <c r="A189" s="7">
        <v>177</v>
      </c>
      <c r="B189" s="6"/>
      <c r="C189" s="12"/>
      <c r="D189" s="8"/>
      <c r="E189" s="12"/>
      <c r="F189" s="216"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x14ac:dyDescent="0.35">
      <c r="A190" s="7">
        <v>178</v>
      </c>
      <c r="B190" s="6"/>
      <c r="C190" s="12"/>
      <c r="D190" s="8"/>
      <c r="E190" s="12"/>
      <c r="F190" s="216"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x14ac:dyDescent="0.35">
      <c r="A191" s="7">
        <v>179</v>
      </c>
      <c r="B191" s="6"/>
      <c r="C191" s="12"/>
      <c r="D191" s="8"/>
      <c r="E191" s="12"/>
      <c r="F191" s="216"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x14ac:dyDescent="0.35">
      <c r="A192" s="7">
        <v>180</v>
      </c>
      <c r="B192" s="6"/>
      <c r="C192" s="12"/>
      <c r="D192" s="8"/>
      <c r="E192" s="12"/>
      <c r="F192" s="216"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x14ac:dyDescent="0.35">
      <c r="A193" s="7">
        <v>181</v>
      </c>
      <c r="B193" s="6"/>
      <c r="C193" s="12"/>
      <c r="D193" s="8"/>
      <c r="E193" s="12"/>
      <c r="F193" s="216"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x14ac:dyDescent="0.35">
      <c r="A194" s="7">
        <v>182</v>
      </c>
      <c r="B194" s="6"/>
      <c r="C194" s="12"/>
      <c r="D194" s="8"/>
      <c r="E194" s="12"/>
      <c r="F194" s="216"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x14ac:dyDescent="0.35">
      <c r="A195" s="7">
        <v>183</v>
      </c>
      <c r="B195" s="6"/>
      <c r="C195" s="12"/>
      <c r="D195" s="8"/>
      <c r="E195" s="12"/>
      <c r="F195" s="216"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x14ac:dyDescent="0.35">
      <c r="A196" s="7">
        <v>184</v>
      </c>
      <c r="B196" s="6"/>
      <c r="C196" s="12"/>
      <c r="D196" s="8"/>
      <c r="E196" s="12"/>
      <c r="F196" s="216"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x14ac:dyDescent="0.35">
      <c r="A197" s="7">
        <v>185</v>
      </c>
      <c r="B197" s="6"/>
      <c r="C197" s="12"/>
      <c r="D197" s="8"/>
      <c r="E197" s="12"/>
      <c r="F197" s="216"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x14ac:dyDescent="0.35">
      <c r="A198" s="7">
        <v>186</v>
      </c>
      <c r="B198" s="6"/>
      <c r="C198" s="12"/>
      <c r="D198" s="8"/>
      <c r="E198" s="12"/>
      <c r="F198" s="216"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x14ac:dyDescent="0.35">
      <c r="A199" s="7">
        <v>187</v>
      </c>
      <c r="B199" s="6"/>
      <c r="C199" s="12"/>
      <c r="D199" s="8"/>
      <c r="E199" s="12"/>
      <c r="F199" s="216"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x14ac:dyDescent="0.35">
      <c r="A200" s="7">
        <v>188</v>
      </c>
      <c r="B200" s="6"/>
      <c r="C200" s="12"/>
      <c r="D200" s="8"/>
      <c r="E200" s="12"/>
      <c r="F200" s="216"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6"/>
      <c r="C201" s="12"/>
      <c r="D201" s="8"/>
      <c r="E201" s="12"/>
      <c r="F201" s="216"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x14ac:dyDescent="0.35">
      <c r="A202" s="7">
        <v>190</v>
      </c>
      <c r="B202" s="6"/>
      <c r="C202" s="12"/>
      <c r="D202" s="8"/>
      <c r="E202" s="12"/>
      <c r="F202" s="216"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x14ac:dyDescent="0.35">
      <c r="A203" s="7">
        <v>191</v>
      </c>
      <c r="B203" s="6"/>
      <c r="C203" s="12"/>
      <c r="D203" s="8"/>
      <c r="E203" s="12"/>
      <c r="F203" s="216" t="str">
        <f t="shared" si="4"/>
        <v>N/A</v>
      </c>
      <c r="G203" s="6"/>
      <c r="AA203" s="15" t="str">
        <f t="shared" si="5"/>
        <v/>
      </c>
      <c r="AB203" s="15"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6"/>
      <c r="C204" s="12"/>
      <c r="D204" s="8"/>
      <c r="E204" s="12"/>
      <c r="F204" s="216" t="str">
        <f t="shared" si="4"/>
        <v>N/A</v>
      </c>
      <c r="G204" s="6"/>
      <c r="AA204" s="15" t="str">
        <f t="shared" si="5"/>
        <v/>
      </c>
      <c r="AB204" s="15"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x14ac:dyDescent="0.35">
      <c r="A205" s="7">
        <v>193</v>
      </c>
      <c r="B205" s="6"/>
      <c r="C205" s="12"/>
      <c r="D205" s="8"/>
      <c r="E205" s="12"/>
      <c r="F205" s="216" t="str">
        <f t="shared" si="4"/>
        <v>N/A</v>
      </c>
      <c r="G205" s="6"/>
      <c r="AA205" s="15" t="str">
        <f t="shared" si="5"/>
        <v/>
      </c>
      <c r="AB205" s="15"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x14ac:dyDescent="0.35">
      <c r="A206" s="7">
        <v>194</v>
      </c>
      <c r="B206" s="6"/>
      <c r="C206" s="12"/>
      <c r="D206" s="8"/>
      <c r="E206" s="12"/>
      <c r="F206" s="216" t="str">
        <f t="shared" ref="F206:F269" si="6">IF($D$10=$A$9,"N/A",$D$10)</f>
        <v>N/A</v>
      </c>
      <c r="G206" s="6"/>
      <c r="AA206" s="15" t="str">
        <f t="shared" ref="AA206:AA269" si="7">TRIM($D206)</f>
        <v/>
      </c>
      <c r="AB206" s="15"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x14ac:dyDescent="0.35">
      <c r="A207" s="7">
        <v>195</v>
      </c>
      <c r="B207" s="6"/>
      <c r="C207" s="12"/>
      <c r="D207" s="8"/>
      <c r="E207" s="12"/>
      <c r="F207" s="216" t="str">
        <f t="shared" si="6"/>
        <v>N/A</v>
      </c>
      <c r="G207" s="6"/>
      <c r="AA207" s="15" t="str">
        <f t="shared" si="7"/>
        <v/>
      </c>
      <c r="AB207" s="15"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x14ac:dyDescent="0.35">
      <c r="A208" s="7">
        <v>196</v>
      </c>
      <c r="B208" s="6"/>
      <c r="C208" s="12"/>
      <c r="D208" s="8"/>
      <c r="E208" s="12"/>
      <c r="F208" s="216" t="str">
        <f t="shared" si="6"/>
        <v>N/A</v>
      </c>
      <c r="G208" s="6"/>
      <c r="AA208" s="15" t="str">
        <f t="shared" si="7"/>
        <v/>
      </c>
      <c r="AB208" s="15"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x14ac:dyDescent="0.35">
      <c r="A209" s="7">
        <v>197</v>
      </c>
      <c r="B209" s="6"/>
      <c r="C209" s="12"/>
      <c r="D209" s="8"/>
      <c r="E209" s="12"/>
      <c r="F209" s="216" t="str">
        <f t="shared" si="6"/>
        <v>N/A</v>
      </c>
      <c r="G209" s="6"/>
      <c r="AA209" s="15" t="str">
        <f t="shared" si="7"/>
        <v/>
      </c>
      <c r="AB209" s="15"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x14ac:dyDescent="0.35">
      <c r="A210" s="7">
        <v>198</v>
      </c>
      <c r="B210" s="6"/>
      <c r="C210" s="12"/>
      <c r="D210" s="8"/>
      <c r="E210" s="12"/>
      <c r="F210" s="216" t="str">
        <f t="shared" si="6"/>
        <v>N/A</v>
      </c>
      <c r="G210" s="6"/>
      <c r="AA210" s="15" t="str">
        <f t="shared" si="7"/>
        <v/>
      </c>
      <c r="AB210" s="15"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x14ac:dyDescent="0.35">
      <c r="A211" s="7">
        <v>199</v>
      </c>
      <c r="B211" s="6"/>
      <c r="C211" s="12"/>
      <c r="D211" s="8"/>
      <c r="E211" s="12"/>
      <c r="F211" s="216" t="str">
        <f t="shared" si="6"/>
        <v>N/A</v>
      </c>
      <c r="G211" s="6"/>
      <c r="AA211" s="15" t="str">
        <f t="shared" si="7"/>
        <v/>
      </c>
      <c r="AB211" s="15"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x14ac:dyDescent="0.35">
      <c r="A212" s="7">
        <v>200</v>
      </c>
      <c r="B212" s="6"/>
      <c r="C212" s="12"/>
      <c r="D212" s="8"/>
      <c r="E212" s="12"/>
      <c r="F212" s="216" t="str">
        <f t="shared" si="6"/>
        <v>N/A</v>
      </c>
      <c r="G212" s="6"/>
      <c r="AA212" s="15" t="str">
        <f t="shared" si="7"/>
        <v/>
      </c>
      <c r="AB212" s="15"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x14ac:dyDescent="0.35">
      <c r="A213" s="7">
        <v>201</v>
      </c>
      <c r="B213" s="6"/>
      <c r="C213" s="12"/>
      <c r="D213" s="8"/>
      <c r="E213" s="12"/>
      <c r="F213" s="216" t="str">
        <f t="shared" si="6"/>
        <v>N/A</v>
      </c>
      <c r="G213" s="6"/>
      <c r="AA213" s="15" t="str">
        <f t="shared" si="7"/>
        <v/>
      </c>
      <c r="AB213" s="15"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x14ac:dyDescent="0.35">
      <c r="A214" s="7">
        <v>202</v>
      </c>
      <c r="B214" s="6"/>
      <c r="C214" s="12"/>
      <c r="D214" s="8"/>
      <c r="E214" s="12"/>
      <c r="F214" s="216" t="str">
        <f t="shared" si="6"/>
        <v>N/A</v>
      </c>
      <c r="G214" s="6"/>
      <c r="AA214" s="15" t="str">
        <f t="shared" si="7"/>
        <v/>
      </c>
      <c r="AB214" s="15"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x14ac:dyDescent="0.35">
      <c r="A215" s="7">
        <v>203</v>
      </c>
      <c r="B215" s="6"/>
      <c r="C215" s="12"/>
      <c r="D215" s="8"/>
      <c r="E215" s="12"/>
      <c r="F215" s="216" t="str">
        <f t="shared" si="6"/>
        <v>N/A</v>
      </c>
      <c r="G215" s="6"/>
      <c r="AA215" s="15" t="str">
        <f t="shared" si="7"/>
        <v/>
      </c>
      <c r="AB215" s="15"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x14ac:dyDescent="0.35">
      <c r="A216" s="7">
        <v>204</v>
      </c>
      <c r="B216" s="6"/>
      <c r="C216" s="12"/>
      <c r="D216" s="8"/>
      <c r="E216" s="12"/>
      <c r="F216" s="216" t="str">
        <f t="shared" si="6"/>
        <v>N/A</v>
      </c>
      <c r="G216" s="6"/>
      <c r="AA216" s="15" t="str">
        <f t="shared" si="7"/>
        <v/>
      </c>
      <c r="AB216" s="15"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x14ac:dyDescent="0.35">
      <c r="A217" s="7">
        <v>205</v>
      </c>
      <c r="B217" s="6"/>
      <c r="C217" s="12"/>
      <c r="D217" s="8"/>
      <c r="E217" s="12"/>
      <c r="F217" s="216" t="str">
        <f t="shared" si="6"/>
        <v>N/A</v>
      </c>
      <c r="G217" s="6"/>
      <c r="AA217" s="15" t="str">
        <f t="shared" si="7"/>
        <v/>
      </c>
      <c r="AB217" s="15"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x14ac:dyDescent="0.35">
      <c r="A218" s="7">
        <v>206</v>
      </c>
      <c r="B218" s="6"/>
      <c r="C218" s="12"/>
      <c r="D218" s="8"/>
      <c r="E218" s="12"/>
      <c r="F218" s="216" t="str">
        <f t="shared" si="6"/>
        <v>N/A</v>
      </c>
      <c r="G218" s="6"/>
      <c r="AA218" s="15" t="str">
        <f t="shared" si="7"/>
        <v/>
      </c>
      <c r="AB218" s="15"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x14ac:dyDescent="0.35">
      <c r="A219" s="7">
        <v>207</v>
      </c>
      <c r="B219" s="6"/>
      <c r="C219" s="12"/>
      <c r="D219" s="8"/>
      <c r="E219" s="12"/>
      <c r="F219" s="216" t="str">
        <f t="shared" si="6"/>
        <v>N/A</v>
      </c>
      <c r="G219" s="6"/>
      <c r="AA219" s="15" t="str">
        <f t="shared" si="7"/>
        <v/>
      </c>
      <c r="AB219" s="15"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x14ac:dyDescent="0.35">
      <c r="A220" s="7">
        <v>208</v>
      </c>
      <c r="B220" s="6"/>
      <c r="C220" s="12"/>
      <c r="D220" s="8"/>
      <c r="E220" s="12"/>
      <c r="F220" s="216" t="str">
        <f t="shared" si="6"/>
        <v>N/A</v>
      </c>
      <c r="G220" s="6"/>
      <c r="AA220" s="15" t="str">
        <f t="shared" si="7"/>
        <v/>
      </c>
      <c r="AB220" s="15"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x14ac:dyDescent="0.35">
      <c r="A221" s="7">
        <v>209</v>
      </c>
      <c r="B221" s="6"/>
      <c r="C221" s="12"/>
      <c r="D221" s="8"/>
      <c r="E221" s="12"/>
      <c r="F221" s="216" t="str">
        <f t="shared" si="6"/>
        <v>N/A</v>
      </c>
      <c r="G221" s="6"/>
      <c r="AA221" s="15" t="str">
        <f t="shared" si="7"/>
        <v/>
      </c>
      <c r="AB221" s="15"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x14ac:dyDescent="0.35">
      <c r="A222" s="7">
        <v>210</v>
      </c>
      <c r="B222" s="6"/>
      <c r="C222" s="12"/>
      <c r="D222" s="8"/>
      <c r="E222" s="12"/>
      <c r="F222" s="216" t="str">
        <f t="shared" si="6"/>
        <v>N/A</v>
      </c>
      <c r="G222" s="6"/>
      <c r="AA222" s="15" t="str">
        <f t="shared" si="7"/>
        <v/>
      </c>
      <c r="AB222" s="15"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x14ac:dyDescent="0.35">
      <c r="A223" s="7">
        <v>211</v>
      </c>
      <c r="B223" s="6"/>
      <c r="C223" s="12"/>
      <c r="D223" s="8"/>
      <c r="E223" s="12"/>
      <c r="F223" s="216" t="str">
        <f t="shared" si="6"/>
        <v>N/A</v>
      </c>
      <c r="G223" s="6"/>
      <c r="AA223" s="15" t="str">
        <f t="shared" si="7"/>
        <v/>
      </c>
      <c r="AB223" s="15"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x14ac:dyDescent="0.35">
      <c r="A224" s="7">
        <v>212</v>
      </c>
      <c r="B224" s="6"/>
      <c r="C224" s="12"/>
      <c r="D224" s="8"/>
      <c r="E224" s="12"/>
      <c r="F224" s="216" t="str">
        <f t="shared" si="6"/>
        <v>N/A</v>
      </c>
      <c r="G224" s="6"/>
      <c r="AA224" s="15" t="str">
        <f t="shared" si="7"/>
        <v/>
      </c>
      <c r="AB224" s="15"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x14ac:dyDescent="0.35">
      <c r="A225" s="7">
        <v>213</v>
      </c>
      <c r="B225" s="6"/>
      <c r="C225" s="12"/>
      <c r="D225" s="8"/>
      <c r="E225" s="12"/>
      <c r="F225" s="216" t="str">
        <f t="shared" si="6"/>
        <v>N/A</v>
      </c>
      <c r="G225" s="6"/>
      <c r="AA225" s="15" t="str">
        <f t="shared" si="7"/>
        <v/>
      </c>
      <c r="AB225" s="15"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x14ac:dyDescent="0.35">
      <c r="A226" s="7">
        <v>214</v>
      </c>
      <c r="B226" s="6"/>
      <c r="C226" s="12"/>
      <c r="D226" s="8"/>
      <c r="E226" s="12"/>
      <c r="F226" s="216" t="str">
        <f t="shared" si="6"/>
        <v>N/A</v>
      </c>
      <c r="G226" s="6"/>
      <c r="AA226" s="15" t="str">
        <f t="shared" si="7"/>
        <v/>
      </c>
      <c r="AB226" s="15"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x14ac:dyDescent="0.35">
      <c r="A227" s="7">
        <v>215</v>
      </c>
      <c r="B227" s="6"/>
      <c r="C227" s="12"/>
      <c r="D227" s="8"/>
      <c r="E227" s="12"/>
      <c r="F227" s="216" t="str">
        <f t="shared" si="6"/>
        <v>N/A</v>
      </c>
      <c r="G227" s="6"/>
      <c r="AA227" s="15" t="str">
        <f t="shared" si="7"/>
        <v/>
      </c>
      <c r="AB227" s="15"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x14ac:dyDescent="0.35">
      <c r="A228" s="7">
        <v>216</v>
      </c>
      <c r="B228" s="6"/>
      <c r="C228" s="12"/>
      <c r="D228" s="8"/>
      <c r="E228" s="12"/>
      <c r="F228" s="216" t="str">
        <f t="shared" si="6"/>
        <v>N/A</v>
      </c>
      <c r="G228" s="6"/>
      <c r="AA228" s="15" t="str">
        <f t="shared" si="7"/>
        <v/>
      </c>
      <c r="AB228" s="15"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x14ac:dyDescent="0.35">
      <c r="A229" s="7">
        <v>217</v>
      </c>
      <c r="B229" s="6"/>
      <c r="C229" s="12"/>
      <c r="D229" s="8"/>
      <c r="E229" s="12"/>
      <c r="F229" s="216" t="str">
        <f t="shared" si="6"/>
        <v>N/A</v>
      </c>
      <c r="G229" s="6"/>
      <c r="AA229" s="15" t="str">
        <f t="shared" si="7"/>
        <v/>
      </c>
      <c r="AB229" s="15"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x14ac:dyDescent="0.35">
      <c r="A230" s="7">
        <v>218</v>
      </c>
      <c r="B230" s="6"/>
      <c r="C230" s="12"/>
      <c r="D230" s="8"/>
      <c r="E230" s="12"/>
      <c r="F230" s="216" t="str">
        <f t="shared" si="6"/>
        <v>N/A</v>
      </c>
      <c r="G230" s="6"/>
      <c r="AA230" s="15" t="str">
        <f t="shared" si="7"/>
        <v/>
      </c>
      <c r="AB230" s="15"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x14ac:dyDescent="0.35">
      <c r="A231" s="7">
        <v>219</v>
      </c>
      <c r="B231" s="6"/>
      <c r="C231" s="12"/>
      <c r="D231" s="8"/>
      <c r="E231" s="12"/>
      <c r="F231" s="216" t="str">
        <f t="shared" si="6"/>
        <v>N/A</v>
      </c>
      <c r="G231" s="6"/>
      <c r="AA231" s="15" t="str">
        <f t="shared" si="7"/>
        <v/>
      </c>
      <c r="AB231" s="15"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x14ac:dyDescent="0.35">
      <c r="A232" s="7">
        <v>220</v>
      </c>
      <c r="B232" s="6"/>
      <c r="C232" s="12"/>
      <c r="D232" s="8"/>
      <c r="E232" s="12"/>
      <c r="F232" s="216" t="str">
        <f t="shared" si="6"/>
        <v>N/A</v>
      </c>
      <c r="G232" s="6"/>
      <c r="AA232" s="15" t="str">
        <f t="shared" si="7"/>
        <v/>
      </c>
      <c r="AB232" s="15"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x14ac:dyDescent="0.35">
      <c r="A233" s="7">
        <v>221</v>
      </c>
      <c r="B233" s="6"/>
      <c r="C233" s="12"/>
      <c r="D233" s="8"/>
      <c r="E233" s="12"/>
      <c r="F233" s="216" t="str">
        <f t="shared" si="6"/>
        <v>N/A</v>
      </c>
      <c r="G233" s="6"/>
      <c r="AA233" s="15" t="str">
        <f t="shared" si="7"/>
        <v/>
      </c>
      <c r="AB233" s="15"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x14ac:dyDescent="0.35">
      <c r="A234" s="7">
        <v>222</v>
      </c>
      <c r="B234" s="6"/>
      <c r="C234" s="12"/>
      <c r="D234" s="8"/>
      <c r="E234" s="12"/>
      <c r="F234" s="216" t="str">
        <f t="shared" si="6"/>
        <v>N/A</v>
      </c>
      <c r="G234" s="6"/>
      <c r="AA234" s="15" t="str">
        <f t="shared" si="7"/>
        <v/>
      </c>
      <c r="AB234" s="15"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5" customFormat="1" x14ac:dyDescent="0.35">
      <c r="A235" s="7">
        <v>223</v>
      </c>
      <c r="B235" s="6"/>
      <c r="C235" s="12"/>
      <c r="D235" s="8"/>
      <c r="E235" s="12"/>
      <c r="F235" s="216" t="str">
        <f t="shared" si="6"/>
        <v>N/A</v>
      </c>
      <c r="G235" s="6"/>
      <c r="AA235" s="15" t="str">
        <f t="shared" si="7"/>
        <v/>
      </c>
      <c r="AB235" s="15"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5" customFormat="1" x14ac:dyDescent="0.35">
      <c r="A236" s="7">
        <v>224</v>
      </c>
      <c r="B236" s="6"/>
      <c r="C236" s="12"/>
      <c r="D236" s="8"/>
      <c r="E236" s="12"/>
      <c r="F236" s="216" t="str">
        <f t="shared" si="6"/>
        <v>N/A</v>
      </c>
      <c r="G236" s="6"/>
      <c r="AA236" s="15" t="str">
        <f t="shared" si="7"/>
        <v/>
      </c>
      <c r="AB236" s="15"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5" customFormat="1" x14ac:dyDescent="0.35">
      <c r="A237" s="7">
        <v>225</v>
      </c>
      <c r="B237" s="6"/>
      <c r="C237" s="12"/>
      <c r="D237" s="8"/>
      <c r="E237" s="12"/>
      <c r="F237" s="216" t="str">
        <f t="shared" si="6"/>
        <v>N/A</v>
      </c>
      <c r="G237" s="6"/>
      <c r="AA237" s="15" t="str">
        <f t="shared" si="7"/>
        <v/>
      </c>
      <c r="AB237" s="15"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5" customFormat="1" x14ac:dyDescent="0.35">
      <c r="A238" s="7">
        <v>226</v>
      </c>
      <c r="B238" s="6"/>
      <c r="C238" s="12"/>
      <c r="D238" s="8"/>
      <c r="E238" s="12"/>
      <c r="F238" s="216" t="str">
        <f t="shared" si="6"/>
        <v>N/A</v>
      </c>
      <c r="G238" s="6"/>
      <c r="AA238" s="15" t="str">
        <f t="shared" si="7"/>
        <v/>
      </c>
      <c r="AB238" s="15"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5" customFormat="1" x14ac:dyDescent="0.35">
      <c r="A239" s="7">
        <v>227</v>
      </c>
      <c r="B239" s="6"/>
      <c r="C239" s="12"/>
      <c r="D239" s="8"/>
      <c r="E239" s="12"/>
      <c r="F239" s="216" t="str">
        <f t="shared" si="6"/>
        <v>N/A</v>
      </c>
      <c r="G239" s="6"/>
      <c r="AA239" s="15" t="str">
        <f t="shared" si="7"/>
        <v/>
      </c>
      <c r="AB239" s="15"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5" customFormat="1" x14ac:dyDescent="0.35">
      <c r="A240" s="7">
        <v>228</v>
      </c>
      <c r="B240" s="6"/>
      <c r="C240" s="12"/>
      <c r="D240" s="8"/>
      <c r="E240" s="12"/>
      <c r="F240" s="216" t="str">
        <f t="shared" si="6"/>
        <v>N/A</v>
      </c>
      <c r="G240" s="6"/>
      <c r="AA240" s="15" t="str">
        <f t="shared" si="7"/>
        <v/>
      </c>
      <c r="AB240" s="15"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5" customFormat="1" x14ac:dyDescent="0.35">
      <c r="A241" s="7">
        <v>229</v>
      </c>
      <c r="B241" s="6"/>
      <c r="C241" s="12"/>
      <c r="D241" s="8"/>
      <c r="E241" s="12"/>
      <c r="F241" s="216" t="str">
        <f t="shared" si="6"/>
        <v>N/A</v>
      </c>
      <c r="G241" s="6"/>
      <c r="AA241" s="15" t="str">
        <f t="shared" si="7"/>
        <v/>
      </c>
      <c r="AB241" s="15"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5" customFormat="1" x14ac:dyDescent="0.35">
      <c r="A242" s="7">
        <v>230</v>
      </c>
      <c r="B242" s="6"/>
      <c r="C242" s="12"/>
      <c r="D242" s="8"/>
      <c r="E242" s="12"/>
      <c r="F242" s="216" t="str">
        <f t="shared" si="6"/>
        <v>N/A</v>
      </c>
      <c r="G242" s="6"/>
      <c r="AA242" s="15" t="str">
        <f t="shared" si="7"/>
        <v/>
      </c>
      <c r="AB242" s="15"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5" customFormat="1" x14ac:dyDescent="0.35">
      <c r="A243" s="7">
        <v>231</v>
      </c>
      <c r="B243" s="6"/>
      <c r="C243" s="12"/>
      <c r="D243" s="8"/>
      <c r="E243" s="12"/>
      <c r="F243" s="216" t="str">
        <f t="shared" si="6"/>
        <v>N/A</v>
      </c>
      <c r="G243" s="6"/>
      <c r="AA243" s="15" t="str">
        <f t="shared" si="7"/>
        <v/>
      </c>
      <c r="AB243" s="15"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5" customFormat="1" x14ac:dyDescent="0.35">
      <c r="A244" s="7">
        <v>232</v>
      </c>
      <c r="B244" s="6"/>
      <c r="C244" s="12"/>
      <c r="D244" s="8"/>
      <c r="E244" s="12"/>
      <c r="F244" s="216" t="str">
        <f t="shared" si="6"/>
        <v>N/A</v>
      </c>
      <c r="G244" s="6"/>
      <c r="AA244" s="15" t="str">
        <f t="shared" si="7"/>
        <v/>
      </c>
      <c r="AB244" s="15"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5" customFormat="1" x14ac:dyDescent="0.35">
      <c r="A245" s="7">
        <v>233</v>
      </c>
      <c r="B245" s="6"/>
      <c r="C245" s="12"/>
      <c r="D245" s="8"/>
      <c r="E245" s="12"/>
      <c r="F245" s="216" t="str">
        <f t="shared" si="6"/>
        <v>N/A</v>
      </c>
      <c r="G245" s="6"/>
      <c r="AA245" s="15" t="str">
        <f t="shared" si="7"/>
        <v/>
      </c>
      <c r="AB245" s="15"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5" customFormat="1" x14ac:dyDescent="0.35">
      <c r="A246" s="7">
        <v>234</v>
      </c>
      <c r="B246" s="6"/>
      <c r="C246" s="12"/>
      <c r="D246" s="8"/>
      <c r="E246" s="12"/>
      <c r="F246" s="216" t="str">
        <f t="shared" si="6"/>
        <v>N/A</v>
      </c>
      <c r="G246" s="6"/>
      <c r="AA246" s="15" t="str">
        <f t="shared" si="7"/>
        <v/>
      </c>
      <c r="AB246" s="15"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5" customFormat="1" x14ac:dyDescent="0.35">
      <c r="A247" s="7">
        <v>235</v>
      </c>
      <c r="B247" s="6"/>
      <c r="C247" s="12"/>
      <c r="D247" s="8"/>
      <c r="E247" s="12"/>
      <c r="F247" s="216" t="str">
        <f t="shared" si="6"/>
        <v>N/A</v>
      </c>
      <c r="G247" s="6"/>
      <c r="AA247" s="15" t="str">
        <f t="shared" si="7"/>
        <v/>
      </c>
      <c r="AB247" s="15"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5" customFormat="1" x14ac:dyDescent="0.35">
      <c r="A248" s="7">
        <v>236</v>
      </c>
      <c r="B248" s="6"/>
      <c r="C248" s="12"/>
      <c r="D248" s="8"/>
      <c r="E248" s="12"/>
      <c r="F248" s="216" t="str">
        <f t="shared" si="6"/>
        <v>N/A</v>
      </c>
      <c r="G248" s="6"/>
      <c r="AA248" s="15" t="str">
        <f t="shared" si="7"/>
        <v/>
      </c>
      <c r="AB248" s="15"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5" customFormat="1" x14ac:dyDescent="0.35">
      <c r="A249" s="7">
        <v>237</v>
      </c>
      <c r="B249" s="6"/>
      <c r="C249" s="12"/>
      <c r="D249" s="8"/>
      <c r="E249" s="12"/>
      <c r="F249" s="216" t="str">
        <f t="shared" si="6"/>
        <v>N/A</v>
      </c>
      <c r="G249" s="6"/>
      <c r="AA249" s="15" t="str">
        <f t="shared" si="7"/>
        <v/>
      </c>
      <c r="AB249" s="15"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5" customFormat="1" x14ac:dyDescent="0.35">
      <c r="A250" s="7">
        <v>238</v>
      </c>
      <c r="B250" s="6"/>
      <c r="C250" s="12"/>
      <c r="D250" s="8"/>
      <c r="E250" s="12"/>
      <c r="F250" s="216" t="str">
        <f t="shared" si="6"/>
        <v>N/A</v>
      </c>
      <c r="G250" s="6"/>
      <c r="AA250" s="15" t="str">
        <f t="shared" si="7"/>
        <v/>
      </c>
      <c r="AB250" s="15"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5" customFormat="1" x14ac:dyDescent="0.35">
      <c r="A251" s="7">
        <v>239</v>
      </c>
      <c r="B251" s="6"/>
      <c r="C251" s="12"/>
      <c r="D251" s="8"/>
      <c r="E251" s="12"/>
      <c r="F251" s="216" t="str">
        <f t="shared" si="6"/>
        <v>N/A</v>
      </c>
      <c r="G251" s="6"/>
      <c r="AA251" s="15" t="str">
        <f t="shared" si="7"/>
        <v/>
      </c>
      <c r="AB251" s="15"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5" customFormat="1" x14ac:dyDescent="0.35">
      <c r="A252" s="7">
        <v>240</v>
      </c>
      <c r="B252" s="6"/>
      <c r="C252" s="12"/>
      <c r="D252" s="8"/>
      <c r="E252" s="12"/>
      <c r="F252" s="216" t="str">
        <f t="shared" si="6"/>
        <v>N/A</v>
      </c>
      <c r="G252" s="6"/>
      <c r="AA252" s="15" t="str">
        <f t="shared" si="7"/>
        <v/>
      </c>
      <c r="AB252" s="15"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5" customFormat="1" x14ac:dyDescent="0.35">
      <c r="A253" s="7">
        <v>241</v>
      </c>
      <c r="B253" s="6"/>
      <c r="C253" s="12"/>
      <c r="D253" s="8"/>
      <c r="E253" s="12"/>
      <c r="F253" s="216" t="str">
        <f t="shared" si="6"/>
        <v>N/A</v>
      </c>
      <c r="G253" s="6"/>
      <c r="AA253" s="15" t="str">
        <f t="shared" si="7"/>
        <v/>
      </c>
      <c r="AB253" s="15"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5" customFormat="1" x14ac:dyDescent="0.35">
      <c r="A254" s="7">
        <v>242</v>
      </c>
      <c r="B254" s="6"/>
      <c r="C254" s="12"/>
      <c r="D254" s="8"/>
      <c r="E254" s="12"/>
      <c r="F254" s="216" t="str">
        <f t="shared" si="6"/>
        <v>N/A</v>
      </c>
      <c r="G254" s="6"/>
      <c r="AA254" s="15" t="str">
        <f t="shared" si="7"/>
        <v/>
      </c>
      <c r="AB254" s="15"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5" customFormat="1" x14ac:dyDescent="0.35">
      <c r="A255" s="7">
        <v>243</v>
      </c>
      <c r="B255" s="6"/>
      <c r="C255" s="12"/>
      <c r="D255" s="8"/>
      <c r="E255" s="12"/>
      <c r="F255" s="216" t="str">
        <f t="shared" si="6"/>
        <v>N/A</v>
      </c>
      <c r="G255" s="6"/>
      <c r="AA255" s="15" t="str">
        <f t="shared" si="7"/>
        <v/>
      </c>
      <c r="AB255" s="15"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5" customFormat="1" x14ac:dyDescent="0.35">
      <c r="A256" s="7">
        <v>244</v>
      </c>
      <c r="B256" s="6"/>
      <c r="C256" s="12"/>
      <c r="D256" s="8"/>
      <c r="E256" s="12"/>
      <c r="F256" s="216" t="str">
        <f t="shared" si="6"/>
        <v>N/A</v>
      </c>
      <c r="G256" s="6"/>
      <c r="AA256" s="15" t="str">
        <f t="shared" si="7"/>
        <v/>
      </c>
      <c r="AB256" s="15"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5" customFormat="1" x14ac:dyDescent="0.35">
      <c r="A257" s="7">
        <v>245</v>
      </c>
      <c r="B257" s="6"/>
      <c r="C257" s="12"/>
      <c r="D257" s="8"/>
      <c r="E257" s="12"/>
      <c r="F257" s="216" t="str">
        <f t="shared" si="6"/>
        <v>N/A</v>
      </c>
      <c r="G257" s="6"/>
      <c r="AA257" s="15" t="str">
        <f t="shared" si="7"/>
        <v/>
      </c>
      <c r="AB257" s="15"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5" customFormat="1" x14ac:dyDescent="0.35">
      <c r="A258" s="7">
        <v>246</v>
      </c>
      <c r="B258" s="6"/>
      <c r="C258" s="12"/>
      <c r="D258" s="8"/>
      <c r="E258" s="12"/>
      <c r="F258" s="216" t="str">
        <f t="shared" si="6"/>
        <v>N/A</v>
      </c>
      <c r="G258" s="6"/>
      <c r="AA258" s="15" t="str">
        <f t="shared" si="7"/>
        <v/>
      </c>
      <c r="AB258" s="15"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5" customFormat="1" x14ac:dyDescent="0.35">
      <c r="A259" s="7">
        <v>247</v>
      </c>
      <c r="B259" s="6"/>
      <c r="C259" s="12"/>
      <c r="D259" s="8"/>
      <c r="E259" s="12"/>
      <c r="F259" s="216" t="str">
        <f t="shared" si="6"/>
        <v>N/A</v>
      </c>
      <c r="G259" s="6"/>
      <c r="AA259" s="15" t="str">
        <f t="shared" si="7"/>
        <v/>
      </c>
      <c r="AB259" s="15"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5" customFormat="1" x14ac:dyDescent="0.35">
      <c r="A260" s="7">
        <v>248</v>
      </c>
      <c r="B260" s="6"/>
      <c r="C260" s="12"/>
      <c r="D260" s="8"/>
      <c r="E260" s="12"/>
      <c r="F260" s="216" t="str">
        <f t="shared" si="6"/>
        <v>N/A</v>
      </c>
      <c r="G260" s="6"/>
      <c r="AA260" s="15" t="str">
        <f t="shared" si="7"/>
        <v/>
      </c>
      <c r="AB260" s="15"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5" customFormat="1" x14ac:dyDescent="0.35">
      <c r="A261" s="7">
        <v>249</v>
      </c>
      <c r="B261" s="6"/>
      <c r="C261" s="12"/>
      <c r="D261" s="8"/>
      <c r="E261" s="12"/>
      <c r="F261" s="216" t="str">
        <f t="shared" si="6"/>
        <v>N/A</v>
      </c>
      <c r="G261" s="6"/>
      <c r="AA261" s="15" t="str">
        <f t="shared" si="7"/>
        <v/>
      </c>
      <c r="AB261" s="15"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5" customFormat="1" x14ac:dyDescent="0.35">
      <c r="A262" s="7">
        <v>250</v>
      </c>
      <c r="B262" s="6"/>
      <c r="C262" s="12"/>
      <c r="D262" s="8"/>
      <c r="E262" s="12"/>
      <c r="F262" s="216" t="str">
        <f t="shared" si="6"/>
        <v>N/A</v>
      </c>
      <c r="G262" s="6"/>
      <c r="AA262" s="15" t="str">
        <f t="shared" si="7"/>
        <v/>
      </c>
      <c r="AB262" s="15"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5" customFormat="1" x14ac:dyDescent="0.35">
      <c r="A263" s="7">
        <v>251</v>
      </c>
      <c r="B263" s="6"/>
      <c r="C263" s="12"/>
      <c r="D263" s="8"/>
      <c r="E263" s="12"/>
      <c r="F263" s="216" t="str">
        <f t="shared" si="6"/>
        <v>N/A</v>
      </c>
      <c r="G263" s="6"/>
      <c r="AA263" s="15" t="str">
        <f t="shared" si="7"/>
        <v/>
      </c>
      <c r="AB263" s="15"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5" customFormat="1" x14ac:dyDescent="0.35">
      <c r="A264" s="7">
        <v>252</v>
      </c>
      <c r="B264" s="6"/>
      <c r="C264" s="12"/>
      <c r="D264" s="8"/>
      <c r="E264" s="12"/>
      <c r="F264" s="216" t="str">
        <f t="shared" si="6"/>
        <v>N/A</v>
      </c>
      <c r="G264" s="6"/>
      <c r="AA264" s="15" t="str">
        <f t="shared" si="7"/>
        <v/>
      </c>
      <c r="AB264" s="15"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5" customFormat="1" x14ac:dyDescent="0.35">
      <c r="A265" s="7">
        <v>253</v>
      </c>
      <c r="B265" s="6"/>
      <c r="C265" s="12"/>
      <c r="D265" s="8"/>
      <c r="E265" s="12"/>
      <c r="F265" s="216" t="str">
        <f t="shared" si="6"/>
        <v>N/A</v>
      </c>
      <c r="G265" s="6"/>
      <c r="AA265" s="15" t="str">
        <f t="shared" si="7"/>
        <v/>
      </c>
      <c r="AB265" s="15"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5" customFormat="1" x14ac:dyDescent="0.35">
      <c r="A266" s="7">
        <v>254</v>
      </c>
      <c r="B266" s="6"/>
      <c r="C266" s="12"/>
      <c r="D266" s="8"/>
      <c r="E266" s="12"/>
      <c r="F266" s="216" t="str">
        <f t="shared" si="6"/>
        <v>N/A</v>
      </c>
      <c r="G266" s="6"/>
      <c r="AA266" s="15" t="str">
        <f t="shared" si="7"/>
        <v/>
      </c>
      <c r="AB266" s="15"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5" customFormat="1" x14ac:dyDescent="0.35">
      <c r="A267" s="7">
        <v>255</v>
      </c>
      <c r="B267" s="6"/>
      <c r="C267" s="12"/>
      <c r="D267" s="8"/>
      <c r="E267" s="12"/>
      <c r="F267" s="216" t="str">
        <f t="shared" si="6"/>
        <v>N/A</v>
      </c>
      <c r="G267" s="6"/>
      <c r="AA267" s="15" t="str">
        <f t="shared" si="7"/>
        <v/>
      </c>
      <c r="AB267" s="15"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5" customFormat="1" x14ac:dyDescent="0.35">
      <c r="A268" s="7">
        <v>256</v>
      </c>
      <c r="B268" s="6"/>
      <c r="C268" s="12"/>
      <c r="D268" s="8"/>
      <c r="E268" s="12"/>
      <c r="F268" s="216" t="str">
        <f t="shared" si="6"/>
        <v>N/A</v>
      </c>
      <c r="G268" s="6"/>
      <c r="AA268" s="15" t="str">
        <f t="shared" si="7"/>
        <v/>
      </c>
      <c r="AB268" s="15"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5" customFormat="1" x14ac:dyDescent="0.35">
      <c r="A269" s="7">
        <v>257</v>
      </c>
      <c r="B269" s="6"/>
      <c r="C269" s="12"/>
      <c r="D269" s="8"/>
      <c r="E269" s="12"/>
      <c r="F269" s="216" t="str">
        <f t="shared" si="6"/>
        <v>N/A</v>
      </c>
      <c r="G269" s="6"/>
      <c r="AA269" s="15" t="str">
        <f t="shared" si="7"/>
        <v/>
      </c>
      <c r="AB269" s="15"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5" customFormat="1" x14ac:dyDescent="0.35">
      <c r="A270" s="7">
        <v>258</v>
      </c>
      <c r="B270" s="6"/>
      <c r="C270" s="12"/>
      <c r="D270" s="8"/>
      <c r="E270" s="12"/>
      <c r="F270" s="216" t="str">
        <f t="shared" ref="F270:F333" si="8">IF($D$10=$A$9,"N/A",$D$10)</f>
        <v>N/A</v>
      </c>
      <c r="G270" s="6"/>
      <c r="AA270" s="15" t="str">
        <f t="shared" ref="AA270:AA333" si="9">TRIM($D270)</f>
        <v/>
      </c>
      <c r="AB270" s="15"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5" customFormat="1" x14ac:dyDescent="0.35">
      <c r="A271" s="7">
        <v>259</v>
      </c>
      <c r="B271" s="6"/>
      <c r="C271" s="12"/>
      <c r="D271" s="8"/>
      <c r="E271" s="12"/>
      <c r="F271" s="216" t="str">
        <f t="shared" si="8"/>
        <v>N/A</v>
      </c>
      <c r="G271" s="6"/>
      <c r="AA271" s="15" t="str">
        <f t="shared" si="9"/>
        <v/>
      </c>
      <c r="AB271" s="15"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5" customFormat="1" x14ac:dyDescent="0.35">
      <c r="A272" s="7">
        <v>260</v>
      </c>
      <c r="B272" s="6"/>
      <c r="C272" s="12"/>
      <c r="D272" s="8"/>
      <c r="E272" s="12"/>
      <c r="F272" s="216" t="str">
        <f t="shared" si="8"/>
        <v>N/A</v>
      </c>
      <c r="G272" s="6"/>
      <c r="AA272" s="15" t="str">
        <f t="shared" si="9"/>
        <v/>
      </c>
      <c r="AB272" s="15"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5" customFormat="1" x14ac:dyDescent="0.35">
      <c r="A273" s="7">
        <v>261</v>
      </c>
      <c r="B273" s="6"/>
      <c r="C273" s="12"/>
      <c r="D273" s="8"/>
      <c r="E273" s="12"/>
      <c r="F273" s="216" t="str">
        <f t="shared" si="8"/>
        <v>N/A</v>
      </c>
      <c r="G273" s="6"/>
      <c r="AA273" s="15" t="str">
        <f t="shared" si="9"/>
        <v/>
      </c>
      <c r="AB273" s="15"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5" customFormat="1" x14ac:dyDescent="0.35">
      <c r="A274" s="7">
        <v>262</v>
      </c>
      <c r="B274" s="6"/>
      <c r="C274" s="12"/>
      <c r="D274" s="8"/>
      <c r="E274" s="12"/>
      <c r="F274" s="216" t="str">
        <f t="shared" si="8"/>
        <v>N/A</v>
      </c>
      <c r="G274" s="6"/>
      <c r="AA274" s="15" t="str">
        <f t="shared" si="9"/>
        <v/>
      </c>
      <c r="AB274" s="15"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5" customFormat="1" x14ac:dyDescent="0.35">
      <c r="A275" s="7">
        <v>263</v>
      </c>
      <c r="B275" s="6"/>
      <c r="C275" s="12"/>
      <c r="D275" s="8"/>
      <c r="E275" s="12"/>
      <c r="F275" s="216" t="str">
        <f t="shared" si="8"/>
        <v>N/A</v>
      </c>
      <c r="G275" s="6"/>
      <c r="AA275" s="15" t="str">
        <f t="shared" si="9"/>
        <v/>
      </c>
      <c r="AB275" s="15"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5" customFormat="1" x14ac:dyDescent="0.35">
      <c r="A276" s="7">
        <v>264</v>
      </c>
      <c r="B276" s="6"/>
      <c r="C276" s="12"/>
      <c r="D276" s="8"/>
      <c r="E276" s="12"/>
      <c r="F276" s="216" t="str">
        <f t="shared" si="8"/>
        <v>N/A</v>
      </c>
      <c r="G276" s="6"/>
      <c r="AA276" s="15" t="str">
        <f t="shared" si="9"/>
        <v/>
      </c>
      <c r="AB276" s="15"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5" customFormat="1" x14ac:dyDescent="0.35">
      <c r="A277" s="7">
        <v>265</v>
      </c>
      <c r="B277" s="6"/>
      <c r="C277" s="12"/>
      <c r="D277" s="8"/>
      <c r="E277" s="12"/>
      <c r="F277" s="216" t="str">
        <f t="shared" si="8"/>
        <v>N/A</v>
      </c>
      <c r="G277" s="6"/>
      <c r="AA277" s="15" t="str">
        <f t="shared" si="9"/>
        <v/>
      </c>
      <c r="AB277" s="15"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5" customFormat="1" x14ac:dyDescent="0.35">
      <c r="A278" s="7">
        <v>266</v>
      </c>
      <c r="B278" s="6"/>
      <c r="C278" s="12"/>
      <c r="D278" s="8"/>
      <c r="E278" s="12"/>
      <c r="F278" s="216" t="str">
        <f t="shared" si="8"/>
        <v>N/A</v>
      </c>
      <c r="G278" s="6"/>
      <c r="AA278" s="15" t="str">
        <f t="shared" si="9"/>
        <v/>
      </c>
      <c r="AB278" s="15"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5" customFormat="1" x14ac:dyDescent="0.35">
      <c r="A279" s="7">
        <v>267</v>
      </c>
      <c r="B279" s="6"/>
      <c r="C279" s="12"/>
      <c r="D279" s="8"/>
      <c r="E279" s="12"/>
      <c r="F279" s="216" t="str">
        <f t="shared" si="8"/>
        <v>N/A</v>
      </c>
      <c r="G279" s="6"/>
      <c r="AA279" s="15" t="str">
        <f t="shared" si="9"/>
        <v/>
      </c>
      <c r="AB279" s="15"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5" customFormat="1" x14ac:dyDescent="0.35">
      <c r="A280" s="7">
        <v>268</v>
      </c>
      <c r="B280" s="6"/>
      <c r="C280" s="12"/>
      <c r="D280" s="8"/>
      <c r="E280" s="12"/>
      <c r="F280" s="216" t="str">
        <f t="shared" si="8"/>
        <v>N/A</v>
      </c>
      <c r="G280" s="6"/>
      <c r="AA280" s="15" t="str">
        <f t="shared" si="9"/>
        <v/>
      </c>
      <c r="AB280" s="15"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5" customFormat="1" x14ac:dyDescent="0.35">
      <c r="A281" s="7">
        <v>269</v>
      </c>
      <c r="B281" s="6"/>
      <c r="C281" s="12"/>
      <c r="D281" s="8"/>
      <c r="E281" s="12"/>
      <c r="F281" s="216" t="str">
        <f t="shared" si="8"/>
        <v>N/A</v>
      </c>
      <c r="G281" s="6"/>
      <c r="AA281" s="15" t="str">
        <f t="shared" si="9"/>
        <v/>
      </c>
      <c r="AB281" s="15"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5" customFormat="1" x14ac:dyDescent="0.35">
      <c r="A282" s="7">
        <v>270</v>
      </c>
      <c r="B282" s="6"/>
      <c r="C282" s="12"/>
      <c r="D282" s="8"/>
      <c r="E282" s="12"/>
      <c r="F282" s="216" t="str">
        <f t="shared" si="8"/>
        <v>N/A</v>
      </c>
      <c r="G282" s="6"/>
      <c r="AA282" s="15" t="str">
        <f t="shared" si="9"/>
        <v/>
      </c>
      <c r="AB282" s="15"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5" customFormat="1" x14ac:dyDescent="0.35">
      <c r="A283" s="7">
        <v>271</v>
      </c>
      <c r="B283" s="6"/>
      <c r="C283" s="12"/>
      <c r="D283" s="8"/>
      <c r="E283" s="12"/>
      <c r="F283" s="216" t="str">
        <f t="shared" si="8"/>
        <v>N/A</v>
      </c>
      <c r="G283" s="6"/>
      <c r="AA283" s="15" t="str">
        <f t="shared" si="9"/>
        <v/>
      </c>
      <c r="AB283" s="15"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5" customFormat="1" x14ac:dyDescent="0.35">
      <c r="A284" s="7">
        <v>272</v>
      </c>
      <c r="B284" s="6"/>
      <c r="C284" s="12"/>
      <c r="D284" s="8"/>
      <c r="E284" s="12"/>
      <c r="F284" s="216" t="str">
        <f t="shared" si="8"/>
        <v>N/A</v>
      </c>
      <c r="G284" s="6"/>
      <c r="AA284" s="15" t="str">
        <f t="shared" si="9"/>
        <v/>
      </c>
      <c r="AB284" s="15"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5" customFormat="1" x14ac:dyDescent="0.35">
      <c r="A285" s="7">
        <v>273</v>
      </c>
      <c r="B285" s="6"/>
      <c r="C285" s="12"/>
      <c r="D285" s="8"/>
      <c r="E285" s="12"/>
      <c r="F285" s="216" t="str">
        <f t="shared" si="8"/>
        <v>N/A</v>
      </c>
      <c r="G285" s="6"/>
      <c r="AA285" s="15" t="str">
        <f t="shared" si="9"/>
        <v/>
      </c>
      <c r="AB285" s="15"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5" customFormat="1" x14ac:dyDescent="0.35">
      <c r="A286" s="7">
        <v>274</v>
      </c>
      <c r="B286" s="6"/>
      <c r="C286" s="12"/>
      <c r="D286" s="8"/>
      <c r="E286" s="12"/>
      <c r="F286" s="216" t="str">
        <f t="shared" si="8"/>
        <v>N/A</v>
      </c>
      <c r="G286" s="6"/>
      <c r="AA286" s="15" t="str">
        <f t="shared" si="9"/>
        <v/>
      </c>
      <c r="AB286" s="15"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5" customFormat="1" x14ac:dyDescent="0.35">
      <c r="A287" s="7">
        <v>275</v>
      </c>
      <c r="B287" s="6"/>
      <c r="C287" s="12"/>
      <c r="D287" s="8"/>
      <c r="E287" s="12"/>
      <c r="F287" s="216" t="str">
        <f t="shared" si="8"/>
        <v>N/A</v>
      </c>
      <c r="G287" s="6"/>
      <c r="AA287" s="15" t="str">
        <f t="shared" si="9"/>
        <v/>
      </c>
      <c r="AB287" s="15"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5" customFormat="1" x14ac:dyDescent="0.35">
      <c r="A288" s="7">
        <v>276</v>
      </c>
      <c r="B288" s="6"/>
      <c r="C288" s="12"/>
      <c r="D288" s="8"/>
      <c r="E288" s="12"/>
      <c r="F288" s="216" t="str">
        <f t="shared" si="8"/>
        <v>N/A</v>
      </c>
      <c r="G288" s="6"/>
      <c r="AA288" s="15" t="str">
        <f t="shared" si="9"/>
        <v/>
      </c>
      <c r="AB288" s="15"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5" customFormat="1" x14ac:dyDescent="0.35">
      <c r="A289" s="7">
        <v>277</v>
      </c>
      <c r="B289" s="6"/>
      <c r="C289" s="12"/>
      <c r="D289" s="8"/>
      <c r="E289" s="12"/>
      <c r="F289" s="216" t="str">
        <f t="shared" si="8"/>
        <v>N/A</v>
      </c>
      <c r="G289" s="6"/>
      <c r="AA289" s="15" t="str">
        <f t="shared" si="9"/>
        <v/>
      </c>
      <c r="AB289" s="15"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5" customFormat="1" x14ac:dyDescent="0.35">
      <c r="A290" s="7">
        <v>278</v>
      </c>
      <c r="B290" s="6"/>
      <c r="C290" s="12"/>
      <c r="D290" s="8"/>
      <c r="E290" s="12"/>
      <c r="F290" s="216" t="str">
        <f t="shared" si="8"/>
        <v>N/A</v>
      </c>
      <c r="G290" s="6"/>
      <c r="AA290" s="15" t="str">
        <f t="shared" si="9"/>
        <v/>
      </c>
      <c r="AB290" s="15"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5" customFormat="1" x14ac:dyDescent="0.35">
      <c r="A291" s="7">
        <v>279</v>
      </c>
      <c r="B291" s="6"/>
      <c r="C291" s="12"/>
      <c r="D291" s="8"/>
      <c r="E291" s="12"/>
      <c r="F291" s="216" t="str">
        <f t="shared" si="8"/>
        <v>N/A</v>
      </c>
      <c r="G291" s="6"/>
      <c r="AA291" s="15" t="str">
        <f t="shared" si="9"/>
        <v/>
      </c>
      <c r="AB291" s="15"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5" customFormat="1" x14ac:dyDescent="0.35">
      <c r="A292" s="7">
        <v>280</v>
      </c>
      <c r="B292" s="6"/>
      <c r="C292" s="12"/>
      <c r="D292" s="8"/>
      <c r="E292" s="12"/>
      <c r="F292" s="216" t="str">
        <f t="shared" si="8"/>
        <v>N/A</v>
      </c>
      <c r="G292" s="6"/>
      <c r="AA292" s="15" t="str">
        <f t="shared" si="9"/>
        <v/>
      </c>
      <c r="AB292" s="15"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5" customFormat="1" x14ac:dyDescent="0.35">
      <c r="A293" s="7">
        <v>281</v>
      </c>
      <c r="B293" s="6"/>
      <c r="C293" s="12"/>
      <c r="D293" s="8"/>
      <c r="E293" s="12"/>
      <c r="F293" s="216" t="str">
        <f t="shared" si="8"/>
        <v>N/A</v>
      </c>
      <c r="G293" s="6"/>
      <c r="AA293" s="15" t="str">
        <f t="shared" si="9"/>
        <v/>
      </c>
      <c r="AB293" s="15"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5" customFormat="1" x14ac:dyDescent="0.35">
      <c r="A294" s="7">
        <v>282</v>
      </c>
      <c r="B294" s="6"/>
      <c r="C294" s="12"/>
      <c r="D294" s="8"/>
      <c r="E294" s="12"/>
      <c r="F294" s="216" t="str">
        <f t="shared" si="8"/>
        <v>N/A</v>
      </c>
      <c r="G294" s="6"/>
      <c r="AA294" s="15" t="str">
        <f t="shared" si="9"/>
        <v/>
      </c>
      <c r="AB294" s="15"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5" customFormat="1" x14ac:dyDescent="0.35">
      <c r="A295" s="7">
        <v>283</v>
      </c>
      <c r="B295" s="6"/>
      <c r="C295" s="12"/>
      <c r="D295" s="8"/>
      <c r="E295" s="12"/>
      <c r="F295" s="216" t="str">
        <f t="shared" si="8"/>
        <v>N/A</v>
      </c>
      <c r="G295" s="6"/>
      <c r="AA295" s="15" t="str">
        <f t="shared" si="9"/>
        <v/>
      </c>
      <c r="AB295" s="15"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5" customFormat="1" x14ac:dyDescent="0.35">
      <c r="A296" s="7">
        <v>284</v>
      </c>
      <c r="B296" s="6"/>
      <c r="C296" s="12"/>
      <c r="D296" s="8"/>
      <c r="E296" s="12"/>
      <c r="F296" s="216" t="str">
        <f t="shared" si="8"/>
        <v>N/A</v>
      </c>
      <c r="G296" s="6"/>
      <c r="AA296" s="15" t="str">
        <f t="shared" si="9"/>
        <v/>
      </c>
      <c r="AB296" s="15"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5" customFormat="1" x14ac:dyDescent="0.35">
      <c r="A297" s="7">
        <v>285</v>
      </c>
      <c r="B297" s="6"/>
      <c r="C297" s="12"/>
      <c r="D297" s="8"/>
      <c r="E297" s="12"/>
      <c r="F297" s="216" t="str">
        <f t="shared" si="8"/>
        <v>N/A</v>
      </c>
      <c r="G297" s="6"/>
      <c r="AA297" s="15" t="str">
        <f t="shared" si="9"/>
        <v/>
      </c>
      <c r="AB297" s="15"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5" customFormat="1" x14ac:dyDescent="0.35">
      <c r="A298" s="7">
        <v>286</v>
      </c>
      <c r="B298" s="6"/>
      <c r="C298" s="12"/>
      <c r="D298" s="8"/>
      <c r="E298" s="12"/>
      <c r="F298" s="216" t="str">
        <f t="shared" si="8"/>
        <v>N/A</v>
      </c>
      <c r="G298" s="6"/>
      <c r="AA298" s="15" t="str">
        <f t="shared" si="9"/>
        <v/>
      </c>
      <c r="AB298" s="15"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5" customFormat="1" x14ac:dyDescent="0.35">
      <c r="A299" s="7">
        <v>287</v>
      </c>
      <c r="B299" s="6"/>
      <c r="C299" s="12"/>
      <c r="D299" s="8"/>
      <c r="E299" s="12"/>
      <c r="F299" s="216" t="str">
        <f t="shared" si="8"/>
        <v>N/A</v>
      </c>
      <c r="G299" s="6"/>
      <c r="AA299" s="15" t="str">
        <f t="shared" si="9"/>
        <v/>
      </c>
      <c r="AB299" s="15"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5" customFormat="1" x14ac:dyDescent="0.35">
      <c r="A300" s="7">
        <v>288</v>
      </c>
      <c r="B300" s="6"/>
      <c r="C300" s="12"/>
      <c r="D300" s="8"/>
      <c r="E300" s="12"/>
      <c r="F300" s="216" t="str">
        <f t="shared" si="8"/>
        <v>N/A</v>
      </c>
      <c r="G300" s="6"/>
      <c r="AA300" s="15" t="str">
        <f t="shared" si="9"/>
        <v/>
      </c>
      <c r="AB300" s="15"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row r="301" spans="1:28" s="15" customFormat="1" x14ac:dyDescent="0.35">
      <c r="A301" s="7">
        <v>289</v>
      </c>
      <c r="B301" s="6"/>
      <c r="C301" s="12"/>
      <c r="D301" s="8"/>
      <c r="E301" s="12"/>
      <c r="F301" s="216" t="str">
        <f t="shared" si="8"/>
        <v>N/A</v>
      </c>
      <c r="G301" s="6"/>
      <c r="AA301" s="15" t="str">
        <f t="shared" si="9"/>
        <v/>
      </c>
      <c r="AB301" s="15" t="str">
        <f>IF(LEN($AA301)=0,"N",IF(LEN($AA301)&gt;1,"Error -- Availability entered in an incorrect format",IF($AA301='Control Panel'!$F$36,$AA301,IF($AA301='Control Panel'!$F$37,$AA301,IF($AA301='Control Panel'!$F$38,$AA301,IF($AA301='Control Panel'!$F$39,$AA301,IF($AA301='Control Panel'!$F$40,$AA301,IF($AA301='Control Panel'!$F$41,$AA301,"Error -- Availability entered in an incorrect format"))))))))</f>
        <v>N</v>
      </c>
    </row>
    <row r="302" spans="1:28" s="15" customFormat="1" x14ac:dyDescent="0.35">
      <c r="A302" s="7">
        <v>290</v>
      </c>
      <c r="B302" s="6"/>
      <c r="C302" s="12"/>
      <c r="D302" s="8"/>
      <c r="E302" s="12"/>
      <c r="F302" s="216" t="str">
        <f t="shared" si="8"/>
        <v>N/A</v>
      </c>
      <c r="G302" s="6"/>
      <c r="AA302" s="15" t="str">
        <f t="shared" si="9"/>
        <v/>
      </c>
      <c r="AB302" s="15" t="str">
        <f>IF(LEN($AA302)=0,"N",IF(LEN($AA302)&gt;1,"Error -- Availability entered in an incorrect format",IF($AA302='Control Panel'!$F$36,$AA302,IF($AA302='Control Panel'!$F$37,$AA302,IF($AA302='Control Panel'!$F$38,$AA302,IF($AA302='Control Panel'!$F$39,$AA302,IF($AA302='Control Panel'!$F$40,$AA302,IF($AA302='Control Panel'!$F$41,$AA302,"Error -- Availability entered in an incorrect format"))))))))</f>
        <v>N</v>
      </c>
    </row>
    <row r="303" spans="1:28" s="15" customFormat="1" x14ac:dyDescent="0.35">
      <c r="A303" s="7">
        <v>291</v>
      </c>
      <c r="B303" s="6"/>
      <c r="C303" s="12"/>
      <c r="D303" s="8"/>
      <c r="E303" s="12"/>
      <c r="F303" s="216" t="str">
        <f t="shared" si="8"/>
        <v>N/A</v>
      </c>
      <c r="G303" s="6"/>
      <c r="AA303" s="15" t="str">
        <f t="shared" si="9"/>
        <v/>
      </c>
      <c r="AB303" s="15" t="str">
        <f>IF(LEN($AA303)=0,"N",IF(LEN($AA303)&gt;1,"Error -- Availability entered in an incorrect format",IF($AA303='Control Panel'!$F$36,$AA303,IF($AA303='Control Panel'!$F$37,$AA303,IF($AA303='Control Panel'!$F$38,$AA303,IF($AA303='Control Panel'!$F$39,$AA303,IF($AA303='Control Panel'!$F$40,$AA303,IF($AA303='Control Panel'!$F$41,$AA303,"Error -- Availability entered in an incorrect format"))))))))</f>
        <v>N</v>
      </c>
    </row>
    <row r="304" spans="1:28" s="15" customFormat="1" x14ac:dyDescent="0.35">
      <c r="A304" s="7">
        <v>292</v>
      </c>
      <c r="B304" s="6"/>
      <c r="C304" s="12"/>
      <c r="D304" s="8"/>
      <c r="E304" s="12"/>
      <c r="F304" s="216" t="str">
        <f t="shared" si="8"/>
        <v>N/A</v>
      </c>
      <c r="G304" s="6"/>
      <c r="AA304" s="15" t="str">
        <f t="shared" si="9"/>
        <v/>
      </c>
      <c r="AB304" s="15" t="str">
        <f>IF(LEN($AA304)=0,"N",IF(LEN($AA304)&gt;1,"Error -- Availability entered in an incorrect format",IF($AA304='Control Panel'!$F$36,$AA304,IF($AA304='Control Panel'!$F$37,$AA304,IF($AA304='Control Panel'!$F$38,$AA304,IF($AA304='Control Panel'!$F$39,$AA304,IF($AA304='Control Panel'!$F$40,$AA304,IF($AA304='Control Panel'!$F$41,$AA304,"Error -- Availability entered in an incorrect format"))))))))</f>
        <v>N</v>
      </c>
    </row>
    <row r="305" spans="1:28" s="15" customFormat="1" x14ac:dyDescent="0.35">
      <c r="A305" s="7">
        <v>293</v>
      </c>
      <c r="B305" s="6"/>
      <c r="C305" s="12"/>
      <c r="D305" s="8"/>
      <c r="E305" s="12"/>
      <c r="F305" s="216" t="str">
        <f t="shared" si="8"/>
        <v>N/A</v>
      </c>
      <c r="G305" s="6"/>
      <c r="AA305" s="15" t="str">
        <f t="shared" si="9"/>
        <v/>
      </c>
      <c r="AB305" s="15" t="str">
        <f>IF(LEN($AA305)=0,"N",IF(LEN($AA305)&gt;1,"Error -- Availability entered in an incorrect format",IF($AA305='Control Panel'!$F$36,$AA305,IF($AA305='Control Panel'!$F$37,$AA305,IF($AA305='Control Panel'!$F$38,$AA305,IF($AA305='Control Panel'!$F$39,$AA305,IF($AA305='Control Panel'!$F$40,$AA305,IF($AA305='Control Panel'!$F$41,$AA305,"Error -- Availability entered in an incorrect format"))))))))</f>
        <v>N</v>
      </c>
    </row>
    <row r="306" spans="1:28" s="15" customFormat="1" x14ac:dyDescent="0.35">
      <c r="A306" s="7">
        <v>294</v>
      </c>
      <c r="B306" s="6"/>
      <c r="C306" s="12"/>
      <c r="D306" s="8"/>
      <c r="E306" s="12"/>
      <c r="F306" s="216" t="str">
        <f t="shared" si="8"/>
        <v>N/A</v>
      </c>
      <c r="G306" s="6"/>
      <c r="AA306" s="15" t="str">
        <f t="shared" si="9"/>
        <v/>
      </c>
      <c r="AB306" s="15" t="str">
        <f>IF(LEN($AA306)=0,"N",IF(LEN($AA306)&gt;1,"Error -- Availability entered in an incorrect format",IF($AA306='Control Panel'!$F$36,$AA306,IF($AA306='Control Panel'!$F$37,$AA306,IF($AA306='Control Panel'!$F$38,$AA306,IF($AA306='Control Panel'!$F$39,$AA306,IF($AA306='Control Panel'!$F$40,$AA306,IF($AA306='Control Panel'!$F$41,$AA306,"Error -- Availability entered in an incorrect format"))))))))</f>
        <v>N</v>
      </c>
    </row>
    <row r="307" spans="1:28" s="15" customFormat="1" x14ac:dyDescent="0.35">
      <c r="A307" s="7">
        <v>295</v>
      </c>
      <c r="B307" s="6"/>
      <c r="C307" s="12"/>
      <c r="D307" s="8"/>
      <c r="E307" s="12"/>
      <c r="F307" s="216" t="str">
        <f t="shared" si="8"/>
        <v>N/A</v>
      </c>
      <c r="G307" s="6"/>
      <c r="AA307" s="15" t="str">
        <f t="shared" si="9"/>
        <v/>
      </c>
      <c r="AB307" s="15" t="str">
        <f>IF(LEN($AA307)=0,"N",IF(LEN($AA307)&gt;1,"Error -- Availability entered in an incorrect format",IF($AA307='Control Panel'!$F$36,$AA307,IF($AA307='Control Panel'!$F$37,$AA307,IF($AA307='Control Panel'!$F$38,$AA307,IF($AA307='Control Panel'!$F$39,$AA307,IF($AA307='Control Panel'!$F$40,$AA307,IF($AA307='Control Panel'!$F$41,$AA307,"Error -- Availability entered in an incorrect format"))))))))</f>
        <v>N</v>
      </c>
    </row>
    <row r="308" spans="1:28" s="15" customFormat="1" x14ac:dyDescent="0.35">
      <c r="A308" s="7">
        <v>296</v>
      </c>
      <c r="B308" s="6"/>
      <c r="C308" s="12"/>
      <c r="D308" s="8"/>
      <c r="E308" s="12"/>
      <c r="F308" s="216" t="str">
        <f t="shared" si="8"/>
        <v>N/A</v>
      </c>
      <c r="G308" s="6"/>
      <c r="AA308" s="15" t="str">
        <f t="shared" si="9"/>
        <v/>
      </c>
      <c r="AB308" s="15" t="str">
        <f>IF(LEN($AA308)=0,"N",IF(LEN($AA308)&gt;1,"Error -- Availability entered in an incorrect format",IF($AA308='Control Panel'!$F$36,$AA308,IF($AA308='Control Panel'!$F$37,$AA308,IF($AA308='Control Panel'!$F$38,$AA308,IF($AA308='Control Panel'!$F$39,$AA308,IF($AA308='Control Panel'!$F$40,$AA308,IF($AA308='Control Panel'!$F$41,$AA308,"Error -- Availability entered in an incorrect format"))))))))</f>
        <v>N</v>
      </c>
    </row>
    <row r="309" spans="1:28" s="15" customFormat="1" x14ac:dyDescent="0.35">
      <c r="A309" s="7">
        <v>297</v>
      </c>
      <c r="B309" s="6"/>
      <c r="C309" s="12"/>
      <c r="D309" s="8"/>
      <c r="E309" s="12"/>
      <c r="F309" s="216" t="str">
        <f t="shared" si="8"/>
        <v>N/A</v>
      </c>
      <c r="G309" s="6"/>
      <c r="AA309" s="15" t="str">
        <f t="shared" si="9"/>
        <v/>
      </c>
      <c r="AB309" s="15" t="str">
        <f>IF(LEN($AA309)=0,"N",IF(LEN($AA309)&gt;1,"Error -- Availability entered in an incorrect format",IF($AA309='Control Panel'!$F$36,$AA309,IF($AA309='Control Panel'!$F$37,$AA309,IF($AA309='Control Panel'!$F$38,$AA309,IF($AA309='Control Panel'!$F$39,$AA309,IF($AA309='Control Panel'!$F$40,$AA309,IF($AA309='Control Panel'!$F$41,$AA309,"Error -- Availability entered in an incorrect format"))))))))</f>
        <v>N</v>
      </c>
    </row>
    <row r="310" spans="1:28" s="15" customFormat="1" x14ac:dyDescent="0.35">
      <c r="A310" s="7">
        <v>298</v>
      </c>
      <c r="B310" s="6"/>
      <c r="C310" s="12"/>
      <c r="D310" s="8"/>
      <c r="E310" s="12"/>
      <c r="F310" s="216" t="str">
        <f t="shared" si="8"/>
        <v>N/A</v>
      </c>
      <c r="G310" s="6"/>
      <c r="AA310" s="15" t="str">
        <f t="shared" si="9"/>
        <v/>
      </c>
      <c r="AB310" s="15" t="str">
        <f>IF(LEN($AA310)=0,"N",IF(LEN($AA310)&gt;1,"Error -- Availability entered in an incorrect format",IF($AA310='Control Panel'!$F$36,$AA310,IF($AA310='Control Panel'!$F$37,$AA310,IF($AA310='Control Panel'!$F$38,$AA310,IF($AA310='Control Panel'!$F$39,$AA310,IF($AA310='Control Panel'!$F$40,$AA310,IF($AA310='Control Panel'!$F$41,$AA310,"Error -- Availability entered in an incorrect format"))))))))</f>
        <v>N</v>
      </c>
    </row>
    <row r="311" spans="1:28" s="15" customFormat="1" x14ac:dyDescent="0.35">
      <c r="A311" s="7">
        <v>299</v>
      </c>
      <c r="B311" s="6"/>
      <c r="C311" s="12"/>
      <c r="D311" s="8"/>
      <c r="E311" s="12"/>
      <c r="F311" s="216" t="str">
        <f t="shared" si="8"/>
        <v>N/A</v>
      </c>
      <c r="G311" s="6"/>
      <c r="AA311" s="15" t="str">
        <f t="shared" si="9"/>
        <v/>
      </c>
      <c r="AB311" s="15" t="str">
        <f>IF(LEN($AA311)=0,"N",IF(LEN($AA311)&gt;1,"Error -- Availability entered in an incorrect format",IF($AA311='Control Panel'!$F$36,$AA311,IF($AA311='Control Panel'!$F$37,$AA311,IF($AA311='Control Panel'!$F$38,$AA311,IF($AA311='Control Panel'!$F$39,$AA311,IF($AA311='Control Panel'!$F$40,$AA311,IF($AA311='Control Panel'!$F$41,$AA311,"Error -- Availability entered in an incorrect format"))))))))</f>
        <v>N</v>
      </c>
    </row>
    <row r="312" spans="1:28" s="15" customFormat="1" x14ac:dyDescent="0.35">
      <c r="A312" s="7">
        <v>300</v>
      </c>
      <c r="B312" s="6"/>
      <c r="C312" s="12"/>
      <c r="D312" s="8"/>
      <c r="E312" s="12"/>
      <c r="F312" s="216" t="str">
        <f t="shared" si="8"/>
        <v>N/A</v>
      </c>
      <c r="G312" s="6"/>
      <c r="AA312" s="15" t="str">
        <f t="shared" si="9"/>
        <v/>
      </c>
      <c r="AB312" s="15" t="str">
        <f>IF(LEN($AA312)=0,"N",IF(LEN($AA312)&gt;1,"Error -- Availability entered in an incorrect format",IF($AA312='Control Panel'!$F$36,$AA312,IF($AA312='Control Panel'!$F$37,$AA312,IF($AA312='Control Panel'!$F$38,$AA312,IF($AA312='Control Panel'!$F$39,$AA312,IF($AA312='Control Panel'!$F$40,$AA312,IF($AA312='Control Panel'!$F$41,$AA312,"Error -- Availability entered in an incorrect format"))))))))</f>
        <v>N</v>
      </c>
    </row>
    <row r="313" spans="1:28" s="15" customFormat="1" x14ac:dyDescent="0.35">
      <c r="A313" s="7">
        <v>301</v>
      </c>
      <c r="B313" s="6"/>
      <c r="C313" s="12"/>
      <c r="D313" s="8"/>
      <c r="E313" s="12"/>
      <c r="F313" s="216" t="str">
        <f t="shared" si="8"/>
        <v>N/A</v>
      </c>
      <c r="G313" s="6"/>
      <c r="AA313" s="15" t="str">
        <f t="shared" si="9"/>
        <v/>
      </c>
      <c r="AB313" s="15" t="str">
        <f>IF(LEN($AA313)=0,"N",IF(LEN($AA313)&gt;1,"Error -- Availability entered in an incorrect format",IF($AA313='Control Panel'!$F$36,$AA313,IF($AA313='Control Panel'!$F$37,$AA313,IF($AA313='Control Panel'!$F$38,$AA313,IF($AA313='Control Panel'!$F$39,$AA313,IF($AA313='Control Panel'!$F$40,$AA313,IF($AA313='Control Panel'!$F$41,$AA313,"Error -- Availability entered in an incorrect format"))))))))</f>
        <v>N</v>
      </c>
    </row>
    <row r="314" spans="1:28" s="15" customFormat="1" x14ac:dyDescent="0.35">
      <c r="A314" s="7">
        <v>302</v>
      </c>
      <c r="B314" s="6"/>
      <c r="C314" s="12"/>
      <c r="D314" s="8"/>
      <c r="E314" s="12"/>
      <c r="F314" s="216" t="str">
        <f t="shared" si="8"/>
        <v>N/A</v>
      </c>
      <c r="G314" s="6"/>
      <c r="AA314" s="15" t="str">
        <f t="shared" si="9"/>
        <v/>
      </c>
      <c r="AB314" s="15" t="str">
        <f>IF(LEN($AA314)=0,"N",IF(LEN($AA314)&gt;1,"Error -- Availability entered in an incorrect format",IF($AA314='Control Panel'!$F$36,$AA314,IF($AA314='Control Panel'!$F$37,$AA314,IF($AA314='Control Panel'!$F$38,$AA314,IF($AA314='Control Panel'!$F$39,$AA314,IF($AA314='Control Panel'!$F$40,$AA314,IF($AA314='Control Panel'!$F$41,$AA314,"Error -- Availability entered in an incorrect format"))))))))</f>
        <v>N</v>
      </c>
    </row>
    <row r="315" spans="1:28" s="15" customFormat="1" x14ac:dyDescent="0.35">
      <c r="A315" s="7">
        <v>303</v>
      </c>
      <c r="B315" s="6"/>
      <c r="C315" s="12"/>
      <c r="D315" s="8"/>
      <c r="E315" s="12"/>
      <c r="F315" s="216" t="str">
        <f t="shared" si="8"/>
        <v>N/A</v>
      </c>
      <c r="G315" s="6"/>
      <c r="AA315" s="15" t="str">
        <f t="shared" si="9"/>
        <v/>
      </c>
      <c r="AB315" s="15" t="str">
        <f>IF(LEN($AA315)=0,"N",IF(LEN($AA315)&gt;1,"Error -- Availability entered in an incorrect format",IF($AA315='Control Panel'!$F$36,$AA315,IF($AA315='Control Panel'!$F$37,$AA315,IF($AA315='Control Panel'!$F$38,$AA315,IF($AA315='Control Panel'!$F$39,$AA315,IF($AA315='Control Panel'!$F$40,$AA315,IF($AA315='Control Panel'!$F$41,$AA315,"Error -- Availability entered in an incorrect format"))))))))</f>
        <v>N</v>
      </c>
    </row>
    <row r="316" spans="1:28" s="15" customFormat="1" x14ac:dyDescent="0.35">
      <c r="A316" s="7">
        <v>304</v>
      </c>
      <c r="B316" s="6"/>
      <c r="C316" s="12"/>
      <c r="D316" s="8"/>
      <c r="E316" s="12"/>
      <c r="F316" s="216" t="str">
        <f t="shared" si="8"/>
        <v>N/A</v>
      </c>
      <c r="G316" s="6"/>
      <c r="AA316" s="15" t="str">
        <f t="shared" si="9"/>
        <v/>
      </c>
      <c r="AB316" s="15" t="str">
        <f>IF(LEN($AA316)=0,"N",IF(LEN($AA316)&gt;1,"Error -- Availability entered in an incorrect format",IF($AA316='Control Panel'!$F$36,$AA316,IF($AA316='Control Panel'!$F$37,$AA316,IF($AA316='Control Panel'!$F$38,$AA316,IF($AA316='Control Panel'!$F$39,$AA316,IF($AA316='Control Panel'!$F$40,$AA316,IF($AA316='Control Panel'!$F$41,$AA316,"Error -- Availability entered in an incorrect format"))))))))</f>
        <v>N</v>
      </c>
    </row>
    <row r="317" spans="1:28" s="15" customFormat="1" x14ac:dyDescent="0.35">
      <c r="A317" s="7">
        <v>305</v>
      </c>
      <c r="B317" s="6"/>
      <c r="C317" s="12"/>
      <c r="D317" s="8"/>
      <c r="E317" s="12"/>
      <c r="F317" s="216" t="str">
        <f t="shared" si="8"/>
        <v>N/A</v>
      </c>
      <c r="G317" s="6"/>
      <c r="AA317" s="15" t="str">
        <f t="shared" si="9"/>
        <v/>
      </c>
      <c r="AB317" s="15" t="str">
        <f>IF(LEN($AA317)=0,"N",IF(LEN($AA317)&gt;1,"Error -- Availability entered in an incorrect format",IF($AA317='Control Panel'!$F$36,$AA317,IF($AA317='Control Panel'!$F$37,$AA317,IF($AA317='Control Panel'!$F$38,$AA317,IF($AA317='Control Panel'!$F$39,$AA317,IF($AA317='Control Panel'!$F$40,$AA317,IF($AA317='Control Panel'!$F$41,$AA317,"Error -- Availability entered in an incorrect format"))))))))</f>
        <v>N</v>
      </c>
    </row>
    <row r="318" spans="1:28" s="15" customFormat="1" x14ac:dyDescent="0.35">
      <c r="A318" s="7">
        <v>306</v>
      </c>
      <c r="B318" s="6"/>
      <c r="C318" s="12"/>
      <c r="D318" s="8"/>
      <c r="E318" s="12"/>
      <c r="F318" s="216" t="str">
        <f t="shared" si="8"/>
        <v>N/A</v>
      </c>
      <c r="G318" s="6"/>
      <c r="AA318" s="15" t="str">
        <f t="shared" si="9"/>
        <v/>
      </c>
      <c r="AB318" s="15" t="str">
        <f>IF(LEN($AA318)=0,"N",IF(LEN($AA318)&gt;1,"Error -- Availability entered in an incorrect format",IF($AA318='Control Panel'!$F$36,$AA318,IF($AA318='Control Panel'!$F$37,$AA318,IF($AA318='Control Panel'!$F$38,$AA318,IF($AA318='Control Panel'!$F$39,$AA318,IF($AA318='Control Panel'!$F$40,$AA318,IF($AA318='Control Panel'!$F$41,$AA318,"Error -- Availability entered in an incorrect format"))))))))</f>
        <v>N</v>
      </c>
    </row>
    <row r="319" spans="1:28" s="15" customFormat="1" x14ac:dyDescent="0.35">
      <c r="A319" s="7">
        <v>307</v>
      </c>
      <c r="B319" s="6"/>
      <c r="C319" s="12"/>
      <c r="D319" s="8"/>
      <c r="E319" s="12"/>
      <c r="F319" s="216" t="str">
        <f t="shared" si="8"/>
        <v>N/A</v>
      </c>
      <c r="G319" s="6"/>
      <c r="AA319" s="15" t="str">
        <f t="shared" si="9"/>
        <v/>
      </c>
      <c r="AB319" s="15" t="str">
        <f>IF(LEN($AA319)=0,"N",IF(LEN($AA319)&gt;1,"Error -- Availability entered in an incorrect format",IF($AA319='Control Panel'!$F$36,$AA319,IF($AA319='Control Panel'!$F$37,$AA319,IF($AA319='Control Panel'!$F$38,$AA319,IF($AA319='Control Panel'!$F$39,$AA319,IF($AA319='Control Panel'!$F$40,$AA319,IF($AA319='Control Panel'!$F$41,$AA319,"Error -- Availability entered in an incorrect format"))))))))</f>
        <v>N</v>
      </c>
    </row>
    <row r="320" spans="1:28" s="15" customFormat="1" x14ac:dyDescent="0.35">
      <c r="A320" s="7">
        <v>308</v>
      </c>
      <c r="B320" s="6"/>
      <c r="C320" s="12"/>
      <c r="D320" s="8"/>
      <c r="E320" s="12"/>
      <c r="F320" s="216" t="str">
        <f t="shared" si="8"/>
        <v>N/A</v>
      </c>
      <c r="G320" s="6"/>
      <c r="AA320" s="15" t="str">
        <f t="shared" si="9"/>
        <v/>
      </c>
      <c r="AB320" s="15" t="str">
        <f>IF(LEN($AA320)=0,"N",IF(LEN($AA320)&gt;1,"Error -- Availability entered in an incorrect format",IF($AA320='Control Panel'!$F$36,$AA320,IF($AA320='Control Panel'!$F$37,$AA320,IF($AA320='Control Panel'!$F$38,$AA320,IF($AA320='Control Panel'!$F$39,$AA320,IF($AA320='Control Panel'!$F$40,$AA320,IF($AA320='Control Panel'!$F$41,$AA320,"Error -- Availability entered in an incorrect format"))))))))</f>
        <v>N</v>
      </c>
    </row>
    <row r="321" spans="1:28" s="15" customFormat="1" x14ac:dyDescent="0.35">
      <c r="A321" s="7">
        <v>309</v>
      </c>
      <c r="B321" s="6"/>
      <c r="C321" s="12"/>
      <c r="D321" s="8"/>
      <c r="E321" s="12"/>
      <c r="F321" s="216" t="str">
        <f t="shared" si="8"/>
        <v>N/A</v>
      </c>
      <c r="G321" s="6"/>
      <c r="AA321" s="15" t="str">
        <f t="shared" si="9"/>
        <v/>
      </c>
      <c r="AB321" s="15" t="str">
        <f>IF(LEN($AA321)=0,"N",IF(LEN($AA321)&gt;1,"Error -- Availability entered in an incorrect format",IF($AA321='Control Panel'!$F$36,$AA321,IF($AA321='Control Panel'!$F$37,$AA321,IF($AA321='Control Panel'!$F$38,$AA321,IF($AA321='Control Panel'!$F$39,$AA321,IF($AA321='Control Panel'!$F$40,$AA321,IF($AA321='Control Panel'!$F$41,$AA321,"Error -- Availability entered in an incorrect format"))))))))</f>
        <v>N</v>
      </c>
    </row>
    <row r="322" spans="1:28" s="15" customFormat="1" x14ac:dyDescent="0.35">
      <c r="A322" s="7">
        <v>310</v>
      </c>
      <c r="B322" s="6"/>
      <c r="C322" s="12"/>
      <c r="D322" s="8"/>
      <c r="E322" s="12"/>
      <c r="F322" s="216" t="str">
        <f t="shared" si="8"/>
        <v>N/A</v>
      </c>
      <c r="G322" s="6"/>
      <c r="AA322" s="15" t="str">
        <f t="shared" si="9"/>
        <v/>
      </c>
      <c r="AB322" s="15" t="str">
        <f>IF(LEN($AA322)=0,"N",IF(LEN($AA322)&gt;1,"Error -- Availability entered in an incorrect format",IF($AA322='Control Panel'!$F$36,$AA322,IF($AA322='Control Panel'!$F$37,$AA322,IF($AA322='Control Panel'!$F$38,$AA322,IF($AA322='Control Panel'!$F$39,$AA322,IF($AA322='Control Panel'!$F$40,$AA322,IF($AA322='Control Panel'!$F$41,$AA322,"Error -- Availability entered in an incorrect format"))))))))</f>
        <v>N</v>
      </c>
    </row>
    <row r="323" spans="1:28" s="15" customFormat="1" x14ac:dyDescent="0.35">
      <c r="A323" s="7">
        <v>311</v>
      </c>
      <c r="B323" s="6"/>
      <c r="C323" s="12"/>
      <c r="D323" s="8"/>
      <c r="E323" s="12"/>
      <c r="F323" s="216" t="str">
        <f t="shared" si="8"/>
        <v>N/A</v>
      </c>
      <c r="G323" s="6"/>
      <c r="AA323" s="15" t="str">
        <f t="shared" si="9"/>
        <v/>
      </c>
      <c r="AB323" s="15" t="str">
        <f>IF(LEN($AA323)=0,"N",IF(LEN($AA323)&gt;1,"Error -- Availability entered in an incorrect format",IF($AA323='Control Panel'!$F$36,$AA323,IF($AA323='Control Panel'!$F$37,$AA323,IF($AA323='Control Panel'!$F$38,$AA323,IF($AA323='Control Panel'!$F$39,$AA323,IF($AA323='Control Panel'!$F$40,$AA323,IF($AA323='Control Panel'!$F$41,$AA323,"Error -- Availability entered in an incorrect format"))))))))</f>
        <v>N</v>
      </c>
    </row>
    <row r="324" spans="1:28" s="15" customFormat="1" x14ac:dyDescent="0.35">
      <c r="A324" s="7">
        <v>312</v>
      </c>
      <c r="B324" s="6"/>
      <c r="C324" s="12"/>
      <c r="D324" s="8"/>
      <c r="E324" s="12"/>
      <c r="F324" s="216" t="str">
        <f t="shared" si="8"/>
        <v>N/A</v>
      </c>
      <c r="G324" s="6"/>
      <c r="AA324" s="15" t="str">
        <f t="shared" si="9"/>
        <v/>
      </c>
      <c r="AB324" s="15" t="str">
        <f>IF(LEN($AA324)=0,"N",IF(LEN($AA324)&gt;1,"Error -- Availability entered in an incorrect format",IF($AA324='Control Panel'!$F$36,$AA324,IF($AA324='Control Panel'!$F$37,$AA324,IF($AA324='Control Panel'!$F$38,$AA324,IF($AA324='Control Panel'!$F$39,$AA324,IF($AA324='Control Panel'!$F$40,$AA324,IF($AA324='Control Panel'!$F$41,$AA324,"Error -- Availability entered in an incorrect format"))))))))</f>
        <v>N</v>
      </c>
    </row>
    <row r="325" spans="1:28" s="15" customFormat="1" x14ac:dyDescent="0.35">
      <c r="A325" s="7">
        <v>313</v>
      </c>
      <c r="B325" s="6"/>
      <c r="C325" s="12"/>
      <c r="D325" s="8"/>
      <c r="E325" s="12"/>
      <c r="F325" s="216" t="str">
        <f t="shared" si="8"/>
        <v>N/A</v>
      </c>
      <c r="G325" s="6"/>
      <c r="AA325" s="15" t="str">
        <f t="shared" si="9"/>
        <v/>
      </c>
      <c r="AB325" s="15" t="str">
        <f>IF(LEN($AA325)=0,"N",IF(LEN($AA325)&gt;1,"Error -- Availability entered in an incorrect format",IF($AA325='Control Panel'!$F$36,$AA325,IF($AA325='Control Panel'!$F$37,$AA325,IF($AA325='Control Panel'!$F$38,$AA325,IF($AA325='Control Panel'!$F$39,$AA325,IF($AA325='Control Panel'!$F$40,$AA325,IF($AA325='Control Panel'!$F$41,$AA325,"Error -- Availability entered in an incorrect format"))))))))</f>
        <v>N</v>
      </c>
    </row>
    <row r="326" spans="1:28" s="15" customFormat="1" x14ac:dyDescent="0.35">
      <c r="A326" s="7">
        <v>314</v>
      </c>
      <c r="B326" s="6"/>
      <c r="C326" s="12"/>
      <c r="D326" s="8"/>
      <c r="E326" s="12"/>
      <c r="F326" s="216" t="str">
        <f t="shared" si="8"/>
        <v>N/A</v>
      </c>
      <c r="G326" s="6"/>
      <c r="AA326" s="15" t="str">
        <f t="shared" si="9"/>
        <v/>
      </c>
      <c r="AB326" s="15" t="str">
        <f>IF(LEN($AA326)=0,"N",IF(LEN($AA326)&gt;1,"Error -- Availability entered in an incorrect format",IF($AA326='Control Panel'!$F$36,$AA326,IF($AA326='Control Panel'!$F$37,$AA326,IF($AA326='Control Panel'!$F$38,$AA326,IF($AA326='Control Panel'!$F$39,$AA326,IF($AA326='Control Panel'!$F$40,$AA326,IF($AA326='Control Panel'!$F$41,$AA326,"Error -- Availability entered in an incorrect format"))))))))</f>
        <v>N</v>
      </c>
    </row>
    <row r="327" spans="1:28" s="15" customFormat="1" x14ac:dyDescent="0.35">
      <c r="A327" s="7">
        <v>315</v>
      </c>
      <c r="B327" s="6"/>
      <c r="C327" s="12"/>
      <c r="D327" s="8"/>
      <c r="E327" s="12"/>
      <c r="F327" s="216" t="str">
        <f t="shared" si="8"/>
        <v>N/A</v>
      </c>
      <c r="G327" s="6"/>
      <c r="AA327" s="15" t="str">
        <f t="shared" si="9"/>
        <v/>
      </c>
      <c r="AB327" s="15" t="str">
        <f>IF(LEN($AA327)=0,"N",IF(LEN($AA327)&gt;1,"Error -- Availability entered in an incorrect format",IF($AA327='Control Panel'!$F$36,$AA327,IF($AA327='Control Panel'!$F$37,$AA327,IF($AA327='Control Panel'!$F$38,$AA327,IF($AA327='Control Panel'!$F$39,$AA327,IF($AA327='Control Panel'!$F$40,$AA327,IF($AA327='Control Panel'!$F$41,$AA327,"Error -- Availability entered in an incorrect format"))))))))</f>
        <v>N</v>
      </c>
    </row>
    <row r="328" spans="1:28" s="15" customFormat="1" x14ac:dyDescent="0.35">
      <c r="A328" s="7">
        <v>316</v>
      </c>
      <c r="B328" s="6"/>
      <c r="C328" s="12"/>
      <c r="D328" s="8"/>
      <c r="E328" s="12"/>
      <c r="F328" s="216" t="str">
        <f t="shared" si="8"/>
        <v>N/A</v>
      </c>
      <c r="G328" s="6"/>
      <c r="AA328" s="15" t="str">
        <f t="shared" si="9"/>
        <v/>
      </c>
      <c r="AB328" s="15" t="str">
        <f>IF(LEN($AA328)=0,"N",IF(LEN($AA328)&gt;1,"Error -- Availability entered in an incorrect format",IF($AA328='Control Panel'!$F$36,$AA328,IF($AA328='Control Panel'!$F$37,$AA328,IF($AA328='Control Panel'!$F$38,$AA328,IF($AA328='Control Panel'!$F$39,$AA328,IF($AA328='Control Panel'!$F$40,$AA328,IF($AA328='Control Panel'!$F$41,$AA328,"Error -- Availability entered in an incorrect format"))))))))</f>
        <v>N</v>
      </c>
    </row>
    <row r="329" spans="1:28" s="15" customFormat="1" x14ac:dyDescent="0.35">
      <c r="A329" s="7">
        <v>317</v>
      </c>
      <c r="B329" s="6"/>
      <c r="C329" s="12"/>
      <c r="D329" s="8"/>
      <c r="E329" s="12"/>
      <c r="F329" s="216" t="str">
        <f t="shared" si="8"/>
        <v>N/A</v>
      </c>
      <c r="G329" s="6"/>
      <c r="AA329" s="15" t="str">
        <f t="shared" si="9"/>
        <v/>
      </c>
      <c r="AB329" s="15" t="str">
        <f>IF(LEN($AA329)=0,"N",IF(LEN($AA329)&gt;1,"Error -- Availability entered in an incorrect format",IF($AA329='Control Panel'!$F$36,$AA329,IF($AA329='Control Panel'!$F$37,$AA329,IF($AA329='Control Panel'!$F$38,$AA329,IF($AA329='Control Panel'!$F$39,$AA329,IF($AA329='Control Panel'!$F$40,$AA329,IF($AA329='Control Panel'!$F$41,$AA329,"Error -- Availability entered in an incorrect format"))))))))</f>
        <v>N</v>
      </c>
    </row>
    <row r="330" spans="1:28" s="15" customFormat="1" x14ac:dyDescent="0.35">
      <c r="A330" s="7">
        <v>318</v>
      </c>
      <c r="B330" s="6"/>
      <c r="C330" s="12"/>
      <c r="D330" s="8"/>
      <c r="E330" s="12"/>
      <c r="F330" s="216" t="str">
        <f t="shared" si="8"/>
        <v>N/A</v>
      </c>
      <c r="G330" s="6"/>
      <c r="AA330" s="15" t="str">
        <f t="shared" si="9"/>
        <v/>
      </c>
      <c r="AB330" s="15" t="str">
        <f>IF(LEN($AA330)=0,"N",IF(LEN($AA330)&gt;1,"Error -- Availability entered in an incorrect format",IF($AA330='Control Panel'!$F$36,$AA330,IF($AA330='Control Panel'!$F$37,$AA330,IF($AA330='Control Panel'!$F$38,$AA330,IF($AA330='Control Panel'!$F$39,$AA330,IF($AA330='Control Panel'!$F$40,$AA330,IF($AA330='Control Panel'!$F$41,$AA330,"Error -- Availability entered in an incorrect format"))))))))</f>
        <v>N</v>
      </c>
    </row>
    <row r="331" spans="1:28" s="15" customFormat="1" x14ac:dyDescent="0.35">
      <c r="A331" s="7">
        <v>319</v>
      </c>
      <c r="B331" s="6"/>
      <c r="C331" s="12"/>
      <c r="D331" s="8"/>
      <c r="E331" s="12"/>
      <c r="F331" s="216" t="str">
        <f t="shared" si="8"/>
        <v>N/A</v>
      </c>
      <c r="G331" s="6"/>
      <c r="AA331" s="15" t="str">
        <f t="shared" si="9"/>
        <v/>
      </c>
      <c r="AB331" s="15" t="str">
        <f>IF(LEN($AA331)=0,"N",IF(LEN($AA331)&gt;1,"Error -- Availability entered in an incorrect format",IF($AA331='Control Panel'!$F$36,$AA331,IF($AA331='Control Panel'!$F$37,$AA331,IF($AA331='Control Panel'!$F$38,$AA331,IF($AA331='Control Panel'!$F$39,$AA331,IF($AA331='Control Panel'!$F$40,$AA331,IF($AA331='Control Panel'!$F$41,$AA331,"Error -- Availability entered in an incorrect format"))))))))</f>
        <v>N</v>
      </c>
    </row>
    <row r="332" spans="1:28" s="15" customFormat="1" x14ac:dyDescent="0.35">
      <c r="A332" s="7">
        <v>320</v>
      </c>
      <c r="B332" s="6"/>
      <c r="C332" s="12"/>
      <c r="D332" s="8"/>
      <c r="E332" s="12"/>
      <c r="F332" s="216" t="str">
        <f t="shared" si="8"/>
        <v>N/A</v>
      </c>
      <c r="G332" s="6"/>
      <c r="AA332" s="15" t="str">
        <f t="shared" si="9"/>
        <v/>
      </c>
      <c r="AB332" s="15" t="str">
        <f>IF(LEN($AA332)=0,"N",IF(LEN($AA332)&gt;1,"Error -- Availability entered in an incorrect format",IF($AA332='Control Panel'!$F$36,$AA332,IF($AA332='Control Panel'!$F$37,$AA332,IF($AA332='Control Panel'!$F$38,$AA332,IF($AA332='Control Panel'!$F$39,$AA332,IF($AA332='Control Panel'!$F$40,$AA332,IF($AA332='Control Panel'!$F$41,$AA332,"Error -- Availability entered in an incorrect format"))))))))</f>
        <v>N</v>
      </c>
    </row>
    <row r="333" spans="1:28" s="15" customFormat="1" x14ac:dyDescent="0.35">
      <c r="A333" s="7">
        <v>321</v>
      </c>
      <c r="B333" s="6"/>
      <c r="C333" s="12"/>
      <c r="D333" s="8"/>
      <c r="E333" s="12"/>
      <c r="F333" s="216" t="str">
        <f t="shared" si="8"/>
        <v>N/A</v>
      </c>
      <c r="G333" s="6"/>
      <c r="AA333" s="15" t="str">
        <f t="shared" si="9"/>
        <v/>
      </c>
      <c r="AB333" s="15" t="str">
        <f>IF(LEN($AA333)=0,"N",IF(LEN($AA333)&gt;1,"Error -- Availability entered in an incorrect format",IF($AA333='Control Panel'!$F$36,$AA333,IF($AA333='Control Panel'!$F$37,$AA333,IF($AA333='Control Panel'!$F$38,$AA333,IF($AA333='Control Panel'!$F$39,$AA333,IF($AA333='Control Panel'!$F$40,$AA333,IF($AA333='Control Panel'!$F$41,$AA333,"Error -- Availability entered in an incorrect format"))))))))</f>
        <v>N</v>
      </c>
    </row>
    <row r="334" spans="1:28" s="15" customFormat="1" x14ac:dyDescent="0.35">
      <c r="A334" s="7">
        <v>322</v>
      </c>
      <c r="B334" s="6"/>
      <c r="C334" s="12"/>
      <c r="D334" s="8"/>
      <c r="E334" s="12"/>
      <c r="F334" s="216" t="str">
        <f t="shared" ref="F334:F397" si="10">IF($D$10=$A$9,"N/A",$D$10)</f>
        <v>N/A</v>
      </c>
      <c r="G334" s="6"/>
      <c r="AA334" s="15" t="str">
        <f t="shared" ref="AA334:AA397" si="11">TRIM($D334)</f>
        <v/>
      </c>
      <c r="AB334" s="15" t="str">
        <f>IF(LEN($AA334)=0,"N",IF(LEN($AA334)&gt;1,"Error -- Availability entered in an incorrect format",IF($AA334='Control Panel'!$F$36,$AA334,IF($AA334='Control Panel'!$F$37,$AA334,IF($AA334='Control Panel'!$F$38,$AA334,IF($AA334='Control Panel'!$F$39,$AA334,IF($AA334='Control Panel'!$F$40,$AA334,IF($AA334='Control Panel'!$F$41,$AA334,"Error -- Availability entered in an incorrect format"))))))))</f>
        <v>N</v>
      </c>
    </row>
    <row r="335" spans="1:28" s="15" customFormat="1" x14ac:dyDescent="0.35">
      <c r="A335" s="7">
        <v>323</v>
      </c>
      <c r="B335" s="6"/>
      <c r="C335" s="12"/>
      <c r="D335" s="8"/>
      <c r="E335" s="12"/>
      <c r="F335" s="216" t="str">
        <f t="shared" si="10"/>
        <v>N/A</v>
      </c>
      <c r="G335" s="6"/>
      <c r="AA335" s="15" t="str">
        <f t="shared" si="11"/>
        <v/>
      </c>
      <c r="AB335" s="15" t="str">
        <f>IF(LEN($AA335)=0,"N",IF(LEN($AA335)&gt;1,"Error -- Availability entered in an incorrect format",IF($AA335='Control Panel'!$F$36,$AA335,IF($AA335='Control Panel'!$F$37,$AA335,IF($AA335='Control Panel'!$F$38,$AA335,IF($AA335='Control Panel'!$F$39,$AA335,IF($AA335='Control Panel'!$F$40,$AA335,IF($AA335='Control Panel'!$F$41,$AA335,"Error -- Availability entered in an incorrect format"))))))))</f>
        <v>N</v>
      </c>
    </row>
    <row r="336" spans="1:28" s="15" customFormat="1" x14ac:dyDescent="0.35">
      <c r="A336" s="7">
        <v>324</v>
      </c>
      <c r="B336" s="6"/>
      <c r="C336" s="12"/>
      <c r="D336" s="8"/>
      <c r="E336" s="12"/>
      <c r="F336" s="216" t="str">
        <f t="shared" si="10"/>
        <v>N/A</v>
      </c>
      <c r="G336" s="6"/>
      <c r="AA336" s="15" t="str">
        <f t="shared" si="11"/>
        <v/>
      </c>
      <c r="AB336" s="15" t="str">
        <f>IF(LEN($AA336)=0,"N",IF(LEN($AA336)&gt;1,"Error -- Availability entered in an incorrect format",IF($AA336='Control Panel'!$F$36,$AA336,IF($AA336='Control Panel'!$F$37,$AA336,IF($AA336='Control Panel'!$F$38,$AA336,IF($AA336='Control Panel'!$F$39,$AA336,IF($AA336='Control Panel'!$F$40,$AA336,IF($AA336='Control Panel'!$F$41,$AA336,"Error -- Availability entered in an incorrect format"))))))))</f>
        <v>N</v>
      </c>
    </row>
    <row r="337" spans="1:28" s="15" customFormat="1" x14ac:dyDescent="0.35">
      <c r="A337" s="7">
        <v>325</v>
      </c>
      <c r="B337" s="6"/>
      <c r="C337" s="12"/>
      <c r="D337" s="8"/>
      <c r="E337" s="12"/>
      <c r="F337" s="216" t="str">
        <f t="shared" si="10"/>
        <v>N/A</v>
      </c>
      <c r="G337" s="6"/>
      <c r="AA337" s="15" t="str">
        <f t="shared" si="11"/>
        <v/>
      </c>
      <c r="AB337" s="15" t="str">
        <f>IF(LEN($AA337)=0,"N",IF(LEN($AA337)&gt;1,"Error -- Availability entered in an incorrect format",IF($AA337='Control Panel'!$F$36,$AA337,IF($AA337='Control Panel'!$F$37,$AA337,IF($AA337='Control Panel'!$F$38,$AA337,IF($AA337='Control Panel'!$F$39,$AA337,IF($AA337='Control Panel'!$F$40,$AA337,IF($AA337='Control Panel'!$F$41,$AA337,"Error -- Availability entered in an incorrect format"))))))))</f>
        <v>N</v>
      </c>
    </row>
    <row r="338" spans="1:28" s="15" customFormat="1" x14ac:dyDescent="0.35">
      <c r="A338" s="7">
        <v>326</v>
      </c>
      <c r="B338" s="6"/>
      <c r="C338" s="12"/>
      <c r="D338" s="8"/>
      <c r="E338" s="12"/>
      <c r="F338" s="216" t="str">
        <f t="shared" si="10"/>
        <v>N/A</v>
      </c>
      <c r="G338" s="6"/>
      <c r="AA338" s="15" t="str">
        <f t="shared" si="11"/>
        <v/>
      </c>
      <c r="AB338" s="15" t="str">
        <f>IF(LEN($AA338)=0,"N",IF(LEN($AA338)&gt;1,"Error -- Availability entered in an incorrect format",IF($AA338='Control Panel'!$F$36,$AA338,IF($AA338='Control Panel'!$F$37,$AA338,IF($AA338='Control Panel'!$F$38,$AA338,IF($AA338='Control Panel'!$F$39,$AA338,IF($AA338='Control Panel'!$F$40,$AA338,IF($AA338='Control Panel'!$F$41,$AA338,"Error -- Availability entered in an incorrect format"))))))))</f>
        <v>N</v>
      </c>
    </row>
    <row r="339" spans="1:28" s="15" customFormat="1" x14ac:dyDescent="0.35">
      <c r="A339" s="7">
        <v>327</v>
      </c>
      <c r="B339" s="6"/>
      <c r="C339" s="12"/>
      <c r="D339" s="8"/>
      <c r="E339" s="12"/>
      <c r="F339" s="216" t="str">
        <f t="shared" si="10"/>
        <v>N/A</v>
      </c>
      <c r="G339" s="6"/>
      <c r="AA339" s="15" t="str">
        <f t="shared" si="11"/>
        <v/>
      </c>
      <c r="AB339" s="15" t="str">
        <f>IF(LEN($AA339)=0,"N",IF(LEN($AA339)&gt;1,"Error -- Availability entered in an incorrect format",IF($AA339='Control Panel'!$F$36,$AA339,IF($AA339='Control Panel'!$F$37,$AA339,IF($AA339='Control Panel'!$F$38,$AA339,IF($AA339='Control Panel'!$F$39,$AA339,IF($AA339='Control Panel'!$F$40,$AA339,IF($AA339='Control Panel'!$F$41,$AA339,"Error -- Availability entered in an incorrect format"))))))))</f>
        <v>N</v>
      </c>
    </row>
    <row r="340" spans="1:28" s="15" customFormat="1" x14ac:dyDescent="0.35">
      <c r="A340" s="7">
        <v>328</v>
      </c>
      <c r="B340" s="6"/>
      <c r="C340" s="12"/>
      <c r="D340" s="8"/>
      <c r="E340" s="12"/>
      <c r="F340" s="216" t="str">
        <f t="shared" si="10"/>
        <v>N/A</v>
      </c>
      <c r="G340" s="6"/>
      <c r="AA340" s="15" t="str">
        <f t="shared" si="11"/>
        <v/>
      </c>
      <c r="AB340" s="15" t="str">
        <f>IF(LEN($AA340)=0,"N",IF(LEN($AA340)&gt;1,"Error -- Availability entered in an incorrect format",IF($AA340='Control Panel'!$F$36,$AA340,IF($AA340='Control Panel'!$F$37,$AA340,IF($AA340='Control Panel'!$F$38,$AA340,IF($AA340='Control Panel'!$F$39,$AA340,IF($AA340='Control Panel'!$F$40,$AA340,IF($AA340='Control Panel'!$F$41,$AA340,"Error -- Availability entered in an incorrect format"))))))))</f>
        <v>N</v>
      </c>
    </row>
    <row r="341" spans="1:28" s="15" customFormat="1" x14ac:dyDescent="0.35">
      <c r="A341" s="7">
        <v>329</v>
      </c>
      <c r="B341" s="6"/>
      <c r="C341" s="12"/>
      <c r="D341" s="8"/>
      <c r="E341" s="12"/>
      <c r="F341" s="216" t="str">
        <f t="shared" si="10"/>
        <v>N/A</v>
      </c>
      <c r="G341" s="6"/>
      <c r="AA341" s="15" t="str">
        <f t="shared" si="11"/>
        <v/>
      </c>
      <c r="AB341" s="15" t="str">
        <f>IF(LEN($AA341)=0,"N",IF(LEN($AA341)&gt;1,"Error -- Availability entered in an incorrect format",IF($AA341='Control Panel'!$F$36,$AA341,IF($AA341='Control Panel'!$F$37,$AA341,IF($AA341='Control Panel'!$F$38,$AA341,IF($AA341='Control Panel'!$F$39,$AA341,IF($AA341='Control Panel'!$F$40,$AA341,IF($AA341='Control Panel'!$F$41,$AA341,"Error -- Availability entered in an incorrect format"))))))))</f>
        <v>N</v>
      </c>
    </row>
    <row r="342" spans="1:28" s="15" customFormat="1" x14ac:dyDescent="0.35">
      <c r="A342" s="7">
        <v>330</v>
      </c>
      <c r="B342" s="6"/>
      <c r="C342" s="12"/>
      <c r="D342" s="8"/>
      <c r="E342" s="12"/>
      <c r="F342" s="216" t="str">
        <f t="shared" si="10"/>
        <v>N/A</v>
      </c>
      <c r="G342" s="6"/>
      <c r="AA342" s="15" t="str">
        <f t="shared" si="11"/>
        <v/>
      </c>
      <c r="AB342" s="15" t="str">
        <f>IF(LEN($AA342)=0,"N",IF(LEN($AA342)&gt;1,"Error -- Availability entered in an incorrect format",IF($AA342='Control Panel'!$F$36,$AA342,IF($AA342='Control Panel'!$F$37,$AA342,IF($AA342='Control Panel'!$F$38,$AA342,IF($AA342='Control Panel'!$F$39,$AA342,IF($AA342='Control Panel'!$F$40,$AA342,IF($AA342='Control Panel'!$F$41,$AA342,"Error -- Availability entered in an incorrect format"))))))))</f>
        <v>N</v>
      </c>
    </row>
    <row r="343" spans="1:28" s="15" customFormat="1" x14ac:dyDescent="0.35">
      <c r="A343" s="7">
        <v>331</v>
      </c>
      <c r="B343" s="6"/>
      <c r="C343" s="12"/>
      <c r="D343" s="8"/>
      <c r="E343" s="12"/>
      <c r="F343" s="216" t="str">
        <f t="shared" si="10"/>
        <v>N/A</v>
      </c>
      <c r="G343" s="6"/>
      <c r="AA343" s="15" t="str">
        <f t="shared" si="11"/>
        <v/>
      </c>
      <c r="AB343" s="15" t="str">
        <f>IF(LEN($AA343)=0,"N",IF(LEN($AA343)&gt;1,"Error -- Availability entered in an incorrect format",IF($AA343='Control Panel'!$F$36,$AA343,IF($AA343='Control Panel'!$F$37,$AA343,IF($AA343='Control Panel'!$F$38,$AA343,IF($AA343='Control Panel'!$F$39,$AA343,IF($AA343='Control Panel'!$F$40,$AA343,IF($AA343='Control Panel'!$F$41,$AA343,"Error -- Availability entered in an incorrect format"))))))))</f>
        <v>N</v>
      </c>
    </row>
    <row r="344" spans="1:28" s="15" customFormat="1" x14ac:dyDescent="0.35">
      <c r="A344" s="7">
        <v>332</v>
      </c>
      <c r="B344" s="6"/>
      <c r="C344" s="12"/>
      <c r="D344" s="8"/>
      <c r="E344" s="12"/>
      <c r="F344" s="216" t="str">
        <f t="shared" si="10"/>
        <v>N/A</v>
      </c>
      <c r="G344" s="6"/>
      <c r="AA344" s="15" t="str">
        <f t="shared" si="11"/>
        <v/>
      </c>
      <c r="AB344" s="15" t="str">
        <f>IF(LEN($AA344)=0,"N",IF(LEN($AA344)&gt;1,"Error -- Availability entered in an incorrect format",IF($AA344='Control Panel'!$F$36,$AA344,IF($AA344='Control Panel'!$F$37,$AA344,IF($AA344='Control Panel'!$F$38,$AA344,IF($AA344='Control Panel'!$F$39,$AA344,IF($AA344='Control Panel'!$F$40,$AA344,IF($AA344='Control Panel'!$F$41,$AA344,"Error -- Availability entered in an incorrect format"))))))))</f>
        <v>N</v>
      </c>
    </row>
    <row r="345" spans="1:28" s="15" customFormat="1" x14ac:dyDescent="0.35">
      <c r="A345" s="7">
        <v>333</v>
      </c>
      <c r="B345" s="6"/>
      <c r="C345" s="12"/>
      <c r="D345" s="8"/>
      <c r="E345" s="12"/>
      <c r="F345" s="216" t="str">
        <f t="shared" si="10"/>
        <v>N/A</v>
      </c>
      <c r="G345" s="6"/>
      <c r="AA345" s="15" t="str">
        <f t="shared" si="11"/>
        <v/>
      </c>
      <c r="AB345" s="15" t="str">
        <f>IF(LEN($AA345)=0,"N",IF(LEN($AA345)&gt;1,"Error -- Availability entered in an incorrect format",IF($AA345='Control Panel'!$F$36,$AA345,IF($AA345='Control Panel'!$F$37,$AA345,IF($AA345='Control Panel'!$F$38,$AA345,IF($AA345='Control Panel'!$F$39,$AA345,IF($AA345='Control Panel'!$F$40,$AA345,IF($AA345='Control Panel'!$F$41,$AA345,"Error -- Availability entered in an incorrect format"))))))))</f>
        <v>N</v>
      </c>
    </row>
    <row r="346" spans="1:28" s="15" customFormat="1" x14ac:dyDescent="0.35">
      <c r="A346" s="7">
        <v>334</v>
      </c>
      <c r="B346" s="6"/>
      <c r="C346" s="12"/>
      <c r="D346" s="8"/>
      <c r="E346" s="12"/>
      <c r="F346" s="216" t="str">
        <f t="shared" si="10"/>
        <v>N/A</v>
      </c>
      <c r="G346" s="6"/>
      <c r="AA346" s="15" t="str">
        <f t="shared" si="11"/>
        <v/>
      </c>
      <c r="AB346" s="15" t="str">
        <f>IF(LEN($AA346)=0,"N",IF(LEN($AA346)&gt;1,"Error -- Availability entered in an incorrect format",IF($AA346='Control Panel'!$F$36,$AA346,IF($AA346='Control Panel'!$F$37,$AA346,IF($AA346='Control Panel'!$F$38,$AA346,IF($AA346='Control Panel'!$F$39,$AA346,IF($AA346='Control Panel'!$F$40,$AA346,IF($AA346='Control Panel'!$F$41,$AA346,"Error -- Availability entered in an incorrect format"))))))))</f>
        <v>N</v>
      </c>
    </row>
    <row r="347" spans="1:28" s="15" customFormat="1" x14ac:dyDescent="0.35">
      <c r="A347" s="7">
        <v>335</v>
      </c>
      <c r="B347" s="6"/>
      <c r="C347" s="12"/>
      <c r="D347" s="8"/>
      <c r="E347" s="12"/>
      <c r="F347" s="216" t="str">
        <f t="shared" si="10"/>
        <v>N/A</v>
      </c>
      <c r="G347" s="6"/>
      <c r="AA347" s="15" t="str">
        <f t="shared" si="11"/>
        <v/>
      </c>
      <c r="AB347" s="15" t="str">
        <f>IF(LEN($AA347)=0,"N",IF(LEN($AA347)&gt;1,"Error -- Availability entered in an incorrect format",IF($AA347='Control Panel'!$F$36,$AA347,IF($AA347='Control Panel'!$F$37,$AA347,IF($AA347='Control Panel'!$F$38,$AA347,IF($AA347='Control Panel'!$F$39,$AA347,IF($AA347='Control Panel'!$F$40,$AA347,IF($AA347='Control Panel'!$F$41,$AA347,"Error -- Availability entered in an incorrect format"))))))))</f>
        <v>N</v>
      </c>
    </row>
    <row r="348" spans="1:28" s="15" customFormat="1" x14ac:dyDescent="0.35">
      <c r="A348" s="7">
        <v>336</v>
      </c>
      <c r="B348" s="6"/>
      <c r="C348" s="12"/>
      <c r="D348" s="8"/>
      <c r="E348" s="12"/>
      <c r="F348" s="216" t="str">
        <f t="shared" si="10"/>
        <v>N/A</v>
      </c>
      <c r="G348" s="6"/>
      <c r="AA348" s="15" t="str">
        <f t="shared" si="11"/>
        <v/>
      </c>
      <c r="AB348" s="15" t="str">
        <f>IF(LEN($AA348)=0,"N",IF(LEN($AA348)&gt;1,"Error -- Availability entered in an incorrect format",IF($AA348='Control Panel'!$F$36,$AA348,IF($AA348='Control Panel'!$F$37,$AA348,IF($AA348='Control Panel'!$F$38,$AA348,IF($AA348='Control Panel'!$F$39,$AA348,IF($AA348='Control Panel'!$F$40,$AA348,IF($AA348='Control Panel'!$F$41,$AA348,"Error -- Availability entered in an incorrect format"))))))))</f>
        <v>N</v>
      </c>
    </row>
    <row r="349" spans="1:28" s="15" customFormat="1" x14ac:dyDescent="0.35">
      <c r="A349" s="7">
        <v>337</v>
      </c>
      <c r="B349" s="6"/>
      <c r="C349" s="12"/>
      <c r="D349" s="8"/>
      <c r="E349" s="12"/>
      <c r="F349" s="216" t="str">
        <f t="shared" si="10"/>
        <v>N/A</v>
      </c>
      <c r="G349" s="6"/>
      <c r="AA349" s="15" t="str">
        <f t="shared" si="11"/>
        <v/>
      </c>
      <c r="AB349" s="15" t="str">
        <f>IF(LEN($AA349)=0,"N",IF(LEN($AA349)&gt;1,"Error -- Availability entered in an incorrect format",IF($AA349='Control Panel'!$F$36,$AA349,IF($AA349='Control Panel'!$F$37,$AA349,IF($AA349='Control Panel'!$F$38,$AA349,IF($AA349='Control Panel'!$F$39,$AA349,IF($AA349='Control Panel'!$F$40,$AA349,IF($AA349='Control Panel'!$F$41,$AA349,"Error -- Availability entered in an incorrect format"))))))))</f>
        <v>N</v>
      </c>
    </row>
    <row r="350" spans="1:28" s="15" customFormat="1" x14ac:dyDescent="0.35">
      <c r="A350" s="7">
        <v>338</v>
      </c>
      <c r="B350" s="6"/>
      <c r="C350" s="12"/>
      <c r="D350" s="8"/>
      <c r="E350" s="12"/>
      <c r="F350" s="216" t="str">
        <f t="shared" si="10"/>
        <v>N/A</v>
      </c>
      <c r="G350" s="6"/>
      <c r="AA350" s="15" t="str">
        <f t="shared" si="11"/>
        <v/>
      </c>
      <c r="AB350" s="15" t="str">
        <f>IF(LEN($AA350)=0,"N",IF(LEN($AA350)&gt;1,"Error -- Availability entered in an incorrect format",IF($AA350='Control Panel'!$F$36,$AA350,IF($AA350='Control Panel'!$F$37,$AA350,IF($AA350='Control Panel'!$F$38,$AA350,IF($AA350='Control Panel'!$F$39,$AA350,IF($AA350='Control Panel'!$F$40,$AA350,IF($AA350='Control Panel'!$F$41,$AA350,"Error -- Availability entered in an incorrect format"))))))))</f>
        <v>N</v>
      </c>
    </row>
    <row r="351" spans="1:28" s="15" customFormat="1" x14ac:dyDescent="0.35">
      <c r="A351" s="7">
        <v>339</v>
      </c>
      <c r="B351" s="6"/>
      <c r="C351" s="12"/>
      <c r="D351" s="8"/>
      <c r="E351" s="12"/>
      <c r="F351" s="216" t="str">
        <f t="shared" si="10"/>
        <v>N/A</v>
      </c>
      <c r="G351" s="6"/>
      <c r="AA351" s="15" t="str">
        <f t="shared" si="11"/>
        <v/>
      </c>
      <c r="AB351" s="15" t="str">
        <f>IF(LEN($AA351)=0,"N",IF(LEN($AA351)&gt;1,"Error -- Availability entered in an incorrect format",IF($AA351='Control Panel'!$F$36,$AA351,IF($AA351='Control Panel'!$F$37,$AA351,IF($AA351='Control Panel'!$F$38,$AA351,IF($AA351='Control Panel'!$F$39,$AA351,IF($AA351='Control Panel'!$F$40,$AA351,IF($AA351='Control Panel'!$F$41,$AA351,"Error -- Availability entered in an incorrect format"))))))))</f>
        <v>N</v>
      </c>
    </row>
    <row r="352" spans="1:28" s="15" customFormat="1" x14ac:dyDescent="0.35">
      <c r="A352" s="7">
        <v>340</v>
      </c>
      <c r="B352" s="6"/>
      <c r="C352" s="12"/>
      <c r="D352" s="8"/>
      <c r="E352" s="12"/>
      <c r="F352" s="216" t="str">
        <f t="shared" si="10"/>
        <v>N/A</v>
      </c>
      <c r="G352" s="6"/>
      <c r="AA352" s="15" t="str">
        <f t="shared" si="11"/>
        <v/>
      </c>
      <c r="AB352" s="15" t="str">
        <f>IF(LEN($AA352)=0,"N",IF(LEN($AA352)&gt;1,"Error -- Availability entered in an incorrect format",IF($AA352='Control Panel'!$F$36,$AA352,IF($AA352='Control Panel'!$F$37,$AA352,IF($AA352='Control Panel'!$F$38,$AA352,IF($AA352='Control Panel'!$F$39,$AA352,IF($AA352='Control Panel'!$F$40,$AA352,IF($AA352='Control Panel'!$F$41,$AA352,"Error -- Availability entered in an incorrect format"))))))))</f>
        <v>N</v>
      </c>
    </row>
    <row r="353" spans="1:28" s="15" customFormat="1" x14ac:dyDescent="0.35">
      <c r="A353" s="7">
        <v>341</v>
      </c>
      <c r="B353" s="6"/>
      <c r="C353" s="12"/>
      <c r="D353" s="8"/>
      <c r="E353" s="12"/>
      <c r="F353" s="216" t="str">
        <f t="shared" si="10"/>
        <v>N/A</v>
      </c>
      <c r="G353" s="6"/>
      <c r="AA353" s="15" t="str">
        <f t="shared" si="11"/>
        <v/>
      </c>
      <c r="AB353" s="15" t="str">
        <f>IF(LEN($AA353)=0,"N",IF(LEN($AA353)&gt;1,"Error -- Availability entered in an incorrect format",IF($AA353='Control Panel'!$F$36,$AA353,IF($AA353='Control Panel'!$F$37,$AA353,IF($AA353='Control Panel'!$F$38,$AA353,IF($AA353='Control Panel'!$F$39,$AA353,IF($AA353='Control Panel'!$F$40,$AA353,IF($AA353='Control Panel'!$F$41,$AA353,"Error -- Availability entered in an incorrect format"))))))))</f>
        <v>N</v>
      </c>
    </row>
    <row r="354" spans="1:28" s="15" customFormat="1" x14ac:dyDescent="0.35">
      <c r="A354" s="7">
        <v>342</v>
      </c>
      <c r="B354" s="6"/>
      <c r="C354" s="12"/>
      <c r="D354" s="8"/>
      <c r="E354" s="12"/>
      <c r="F354" s="216" t="str">
        <f t="shared" si="10"/>
        <v>N/A</v>
      </c>
      <c r="G354" s="6"/>
      <c r="AA354" s="15" t="str">
        <f t="shared" si="11"/>
        <v/>
      </c>
      <c r="AB354" s="15" t="str">
        <f>IF(LEN($AA354)=0,"N",IF(LEN($AA354)&gt;1,"Error -- Availability entered in an incorrect format",IF($AA354='Control Panel'!$F$36,$AA354,IF($AA354='Control Panel'!$F$37,$AA354,IF($AA354='Control Panel'!$F$38,$AA354,IF($AA354='Control Panel'!$F$39,$AA354,IF($AA354='Control Panel'!$F$40,$AA354,IF($AA354='Control Panel'!$F$41,$AA354,"Error -- Availability entered in an incorrect format"))))))))</f>
        <v>N</v>
      </c>
    </row>
    <row r="355" spans="1:28" s="15" customFormat="1" x14ac:dyDescent="0.35">
      <c r="A355" s="7">
        <v>343</v>
      </c>
      <c r="B355" s="6"/>
      <c r="C355" s="12"/>
      <c r="D355" s="8"/>
      <c r="E355" s="12"/>
      <c r="F355" s="216" t="str">
        <f t="shared" si="10"/>
        <v>N/A</v>
      </c>
      <c r="G355" s="6"/>
      <c r="AA355" s="15" t="str">
        <f t="shared" si="11"/>
        <v/>
      </c>
      <c r="AB355" s="15" t="str">
        <f>IF(LEN($AA355)=0,"N",IF(LEN($AA355)&gt;1,"Error -- Availability entered in an incorrect format",IF($AA355='Control Panel'!$F$36,$AA355,IF($AA355='Control Panel'!$F$37,$AA355,IF($AA355='Control Panel'!$F$38,$AA355,IF($AA355='Control Panel'!$F$39,$AA355,IF($AA355='Control Panel'!$F$40,$AA355,IF($AA355='Control Panel'!$F$41,$AA355,"Error -- Availability entered in an incorrect format"))))))))</f>
        <v>N</v>
      </c>
    </row>
    <row r="356" spans="1:28" s="15" customFormat="1" x14ac:dyDescent="0.35">
      <c r="A356" s="7">
        <v>344</v>
      </c>
      <c r="B356" s="6"/>
      <c r="C356" s="12"/>
      <c r="D356" s="8"/>
      <c r="E356" s="12"/>
      <c r="F356" s="216" t="str">
        <f t="shared" si="10"/>
        <v>N/A</v>
      </c>
      <c r="G356" s="6"/>
      <c r="AA356" s="15" t="str">
        <f t="shared" si="11"/>
        <v/>
      </c>
      <c r="AB356" s="15" t="str">
        <f>IF(LEN($AA356)=0,"N",IF(LEN($AA356)&gt;1,"Error -- Availability entered in an incorrect format",IF($AA356='Control Panel'!$F$36,$AA356,IF($AA356='Control Panel'!$F$37,$AA356,IF($AA356='Control Panel'!$F$38,$AA356,IF($AA356='Control Panel'!$F$39,$AA356,IF($AA356='Control Panel'!$F$40,$AA356,IF($AA356='Control Panel'!$F$41,$AA356,"Error -- Availability entered in an incorrect format"))))))))</f>
        <v>N</v>
      </c>
    </row>
    <row r="357" spans="1:28" s="15" customFormat="1" x14ac:dyDescent="0.35">
      <c r="A357" s="7">
        <v>345</v>
      </c>
      <c r="B357" s="6"/>
      <c r="C357" s="12"/>
      <c r="D357" s="8"/>
      <c r="E357" s="12"/>
      <c r="F357" s="216" t="str">
        <f t="shared" si="10"/>
        <v>N/A</v>
      </c>
      <c r="G357" s="6"/>
      <c r="AA357" s="15" t="str">
        <f t="shared" si="11"/>
        <v/>
      </c>
      <c r="AB357" s="15" t="str">
        <f>IF(LEN($AA357)=0,"N",IF(LEN($AA357)&gt;1,"Error -- Availability entered in an incorrect format",IF($AA357='Control Panel'!$F$36,$AA357,IF($AA357='Control Panel'!$F$37,$AA357,IF($AA357='Control Panel'!$F$38,$AA357,IF($AA357='Control Panel'!$F$39,$AA357,IF($AA357='Control Panel'!$F$40,$AA357,IF($AA357='Control Panel'!$F$41,$AA357,"Error -- Availability entered in an incorrect format"))))))))</f>
        <v>N</v>
      </c>
    </row>
    <row r="358" spans="1:28" s="15" customFormat="1" x14ac:dyDescent="0.35">
      <c r="A358" s="7">
        <v>346</v>
      </c>
      <c r="B358" s="6"/>
      <c r="C358" s="12"/>
      <c r="D358" s="8"/>
      <c r="E358" s="12"/>
      <c r="F358" s="216" t="str">
        <f t="shared" si="10"/>
        <v>N/A</v>
      </c>
      <c r="G358" s="6"/>
      <c r="AA358" s="15" t="str">
        <f t="shared" si="11"/>
        <v/>
      </c>
      <c r="AB358" s="15" t="str">
        <f>IF(LEN($AA358)=0,"N",IF(LEN($AA358)&gt;1,"Error -- Availability entered in an incorrect format",IF($AA358='Control Panel'!$F$36,$AA358,IF($AA358='Control Panel'!$F$37,$AA358,IF($AA358='Control Panel'!$F$38,$AA358,IF($AA358='Control Panel'!$F$39,$AA358,IF($AA358='Control Panel'!$F$40,$AA358,IF($AA358='Control Panel'!$F$41,$AA358,"Error -- Availability entered in an incorrect format"))))))))</f>
        <v>N</v>
      </c>
    </row>
    <row r="359" spans="1:28" s="15" customFormat="1" x14ac:dyDescent="0.35">
      <c r="A359" s="7">
        <v>347</v>
      </c>
      <c r="B359" s="6"/>
      <c r="C359" s="12"/>
      <c r="D359" s="8"/>
      <c r="E359" s="12"/>
      <c r="F359" s="216" t="str">
        <f t="shared" si="10"/>
        <v>N/A</v>
      </c>
      <c r="G359" s="6"/>
      <c r="AA359" s="15" t="str">
        <f t="shared" si="11"/>
        <v/>
      </c>
      <c r="AB359" s="15" t="str">
        <f>IF(LEN($AA359)=0,"N",IF(LEN($AA359)&gt;1,"Error -- Availability entered in an incorrect format",IF($AA359='Control Panel'!$F$36,$AA359,IF($AA359='Control Panel'!$F$37,$AA359,IF($AA359='Control Panel'!$F$38,$AA359,IF($AA359='Control Panel'!$F$39,$AA359,IF($AA359='Control Panel'!$F$40,$AA359,IF($AA359='Control Panel'!$F$41,$AA359,"Error -- Availability entered in an incorrect format"))))))))</f>
        <v>N</v>
      </c>
    </row>
    <row r="360" spans="1:28" s="15" customFormat="1" x14ac:dyDescent="0.35">
      <c r="A360" s="7">
        <v>348</v>
      </c>
      <c r="B360" s="6"/>
      <c r="C360" s="12"/>
      <c r="D360" s="8"/>
      <c r="E360" s="12"/>
      <c r="F360" s="216" t="str">
        <f t="shared" si="10"/>
        <v>N/A</v>
      </c>
      <c r="G360" s="6"/>
      <c r="AA360" s="15" t="str">
        <f t="shared" si="11"/>
        <v/>
      </c>
      <c r="AB360" s="15" t="str">
        <f>IF(LEN($AA360)=0,"N",IF(LEN($AA360)&gt;1,"Error -- Availability entered in an incorrect format",IF($AA360='Control Panel'!$F$36,$AA360,IF($AA360='Control Panel'!$F$37,$AA360,IF($AA360='Control Panel'!$F$38,$AA360,IF($AA360='Control Panel'!$F$39,$AA360,IF($AA360='Control Panel'!$F$40,$AA360,IF($AA360='Control Panel'!$F$41,$AA360,"Error -- Availability entered in an incorrect format"))))))))</f>
        <v>N</v>
      </c>
    </row>
    <row r="361" spans="1:28" s="15" customFormat="1" x14ac:dyDescent="0.35">
      <c r="A361" s="7">
        <v>349</v>
      </c>
      <c r="B361" s="6"/>
      <c r="C361" s="12"/>
      <c r="D361" s="8"/>
      <c r="E361" s="12"/>
      <c r="F361" s="216" t="str">
        <f t="shared" si="10"/>
        <v>N/A</v>
      </c>
      <c r="G361" s="6"/>
      <c r="AA361" s="15" t="str">
        <f t="shared" si="11"/>
        <v/>
      </c>
      <c r="AB361" s="15" t="str">
        <f>IF(LEN($AA361)=0,"N",IF(LEN($AA361)&gt;1,"Error -- Availability entered in an incorrect format",IF($AA361='Control Panel'!$F$36,$AA361,IF($AA361='Control Panel'!$F$37,$AA361,IF($AA361='Control Panel'!$F$38,$AA361,IF($AA361='Control Panel'!$F$39,$AA361,IF($AA361='Control Panel'!$F$40,$AA361,IF($AA361='Control Panel'!$F$41,$AA361,"Error -- Availability entered in an incorrect format"))))))))</f>
        <v>N</v>
      </c>
    </row>
    <row r="362" spans="1:28" s="15" customFormat="1" x14ac:dyDescent="0.35">
      <c r="A362" s="7">
        <v>350</v>
      </c>
      <c r="B362" s="6"/>
      <c r="C362" s="12"/>
      <c r="D362" s="8"/>
      <c r="E362" s="12"/>
      <c r="F362" s="216" t="str">
        <f t="shared" si="10"/>
        <v>N/A</v>
      </c>
      <c r="G362" s="6"/>
      <c r="AA362" s="15" t="str">
        <f t="shared" si="11"/>
        <v/>
      </c>
      <c r="AB362" s="15" t="str">
        <f>IF(LEN($AA362)=0,"N",IF(LEN($AA362)&gt;1,"Error -- Availability entered in an incorrect format",IF($AA362='Control Panel'!$F$36,$AA362,IF($AA362='Control Panel'!$F$37,$AA362,IF($AA362='Control Panel'!$F$38,$AA362,IF($AA362='Control Panel'!$F$39,$AA362,IF($AA362='Control Panel'!$F$40,$AA362,IF($AA362='Control Panel'!$F$41,$AA362,"Error -- Availability entered in an incorrect format"))))))))</f>
        <v>N</v>
      </c>
    </row>
    <row r="363" spans="1:28" s="15" customFormat="1" x14ac:dyDescent="0.35">
      <c r="A363" s="7">
        <v>351</v>
      </c>
      <c r="B363" s="6"/>
      <c r="C363" s="12"/>
      <c r="D363" s="8"/>
      <c r="E363" s="12"/>
      <c r="F363" s="216" t="str">
        <f t="shared" si="10"/>
        <v>N/A</v>
      </c>
      <c r="G363" s="6"/>
      <c r="AA363" s="15" t="str">
        <f t="shared" si="11"/>
        <v/>
      </c>
      <c r="AB363" s="15" t="str">
        <f>IF(LEN($AA363)=0,"N",IF(LEN($AA363)&gt;1,"Error -- Availability entered in an incorrect format",IF($AA363='Control Panel'!$F$36,$AA363,IF($AA363='Control Panel'!$F$37,$AA363,IF($AA363='Control Panel'!$F$38,$AA363,IF($AA363='Control Panel'!$F$39,$AA363,IF($AA363='Control Panel'!$F$40,$AA363,IF($AA363='Control Panel'!$F$41,$AA363,"Error -- Availability entered in an incorrect format"))))))))</f>
        <v>N</v>
      </c>
    </row>
    <row r="364" spans="1:28" s="15" customFormat="1" x14ac:dyDescent="0.35">
      <c r="A364" s="7">
        <v>352</v>
      </c>
      <c r="B364" s="6"/>
      <c r="C364" s="12"/>
      <c r="D364" s="8"/>
      <c r="E364" s="12"/>
      <c r="F364" s="216" t="str">
        <f t="shared" si="10"/>
        <v>N/A</v>
      </c>
      <c r="G364" s="6"/>
      <c r="AA364" s="15" t="str">
        <f t="shared" si="11"/>
        <v/>
      </c>
      <c r="AB364" s="15" t="str">
        <f>IF(LEN($AA364)=0,"N",IF(LEN($AA364)&gt;1,"Error -- Availability entered in an incorrect format",IF($AA364='Control Panel'!$F$36,$AA364,IF($AA364='Control Panel'!$F$37,$AA364,IF($AA364='Control Panel'!$F$38,$AA364,IF($AA364='Control Panel'!$F$39,$AA364,IF($AA364='Control Panel'!$F$40,$AA364,IF($AA364='Control Panel'!$F$41,$AA364,"Error -- Availability entered in an incorrect format"))))))))</f>
        <v>N</v>
      </c>
    </row>
    <row r="365" spans="1:28" s="15" customFormat="1" x14ac:dyDescent="0.35">
      <c r="A365" s="7">
        <v>353</v>
      </c>
      <c r="B365" s="6"/>
      <c r="C365" s="12"/>
      <c r="D365" s="8"/>
      <c r="E365" s="12"/>
      <c r="F365" s="216" t="str">
        <f t="shared" si="10"/>
        <v>N/A</v>
      </c>
      <c r="G365" s="6"/>
      <c r="AA365" s="15" t="str">
        <f t="shared" si="11"/>
        <v/>
      </c>
      <c r="AB365" s="15" t="str">
        <f>IF(LEN($AA365)=0,"N",IF(LEN($AA365)&gt;1,"Error -- Availability entered in an incorrect format",IF($AA365='Control Panel'!$F$36,$AA365,IF($AA365='Control Panel'!$F$37,$AA365,IF($AA365='Control Panel'!$F$38,$AA365,IF($AA365='Control Panel'!$F$39,$AA365,IF($AA365='Control Panel'!$F$40,$AA365,IF($AA365='Control Panel'!$F$41,$AA365,"Error -- Availability entered in an incorrect format"))))))))</f>
        <v>N</v>
      </c>
    </row>
    <row r="366" spans="1:28" s="15" customFormat="1" x14ac:dyDescent="0.35">
      <c r="A366" s="7">
        <v>354</v>
      </c>
      <c r="B366" s="6"/>
      <c r="C366" s="12"/>
      <c r="D366" s="8"/>
      <c r="E366" s="12"/>
      <c r="F366" s="216" t="str">
        <f t="shared" si="10"/>
        <v>N/A</v>
      </c>
      <c r="G366" s="6"/>
      <c r="AA366" s="15" t="str">
        <f t="shared" si="11"/>
        <v/>
      </c>
      <c r="AB366" s="15" t="str">
        <f>IF(LEN($AA366)=0,"N",IF(LEN($AA366)&gt;1,"Error -- Availability entered in an incorrect format",IF($AA366='Control Panel'!$F$36,$AA366,IF($AA366='Control Panel'!$F$37,$AA366,IF($AA366='Control Panel'!$F$38,$AA366,IF($AA366='Control Panel'!$F$39,$AA366,IF($AA366='Control Panel'!$F$40,$AA366,IF($AA366='Control Panel'!$F$41,$AA366,"Error -- Availability entered in an incorrect format"))))))))</f>
        <v>N</v>
      </c>
    </row>
    <row r="367" spans="1:28" s="15" customFormat="1" x14ac:dyDescent="0.35">
      <c r="A367" s="7">
        <v>355</v>
      </c>
      <c r="B367" s="6"/>
      <c r="C367" s="12"/>
      <c r="D367" s="8"/>
      <c r="E367" s="12"/>
      <c r="F367" s="216" t="str">
        <f t="shared" si="10"/>
        <v>N/A</v>
      </c>
      <c r="G367" s="6"/>
      <c r="AA367" s="15" t="str">
        <f t="shared" si="11"/>
        <v/>
      </c>
      <c r="AB367" s="15" t="str">
        <f>IF(LEN($AA367)=0,"N",IF(LEN($AA367)&gt;1,"Error -- Availability entered in an incorrect format",IF($AA367='Control Panel'!$F$36,$AA367,IF($AA367='Control Panel'!$F$37,$AA367,IF($AA367='Control Panel'!$F$38,$AA367,IF($AA367='Control Panel'!$F$39,$AA367,IF($AA367='Control Panel'!$F$40,$AA367,IF($AA367='Control Panel'!$F$41,$AA367,"Error -- Availability entered in an incorrect format"))))))))</f>
        <v>N</v>
      </c>
    </row>
    <row r="368" spans="1:28" s="15" customFormat="1" x14ac:dyDescent="0.35">
      <c r="A368" s="7">
        <v>356</v>
      </c>
      <c r="B368" s="6"/>
      <c r="C368" s="12"/>
      <c r="D368" s="8"/>
      <c r="E368" s="12"/>
      <c r="F368" s="216" t="str">
        <f t="shared" si="10"/>
        <v>N/A</v>
      </c>
      <c r="G368" s="6"/>
      <c r="AA368" s="15" t="str">
        <f t="shared" si="11"/>
        <v/>
      </c>
      <c r="AB368" s="15" t="str">
        <f>IF(LEN($AA368)=0,"N",IF(LEN($AA368)&gt;1,"Error -- Availability entered in an incorrect format",IF($AA368='Control Panel'!$F$36,$AA368,IF($AA368='Control Panel'!$F$37,$AA368,IF($AA368='Control Panel'!$F$38,$AA368,IF($AA368='Control Panel'!$F$39,$AA368,IF($AA368='Control Panel'!$F$40,$AA368,IF($AA368='Control Panel'!$F$41,$AA368,"Error -- Availability entered in an incorrect format"))))))))</f>
        <v>N</v>
      </c>
    </row>
    <row r="369" spans="1:28" s="15" customFormat="1" x14ac:dyDescent="0.35">
      <c r="A369" s="7">
        <v>357</v>
      </c>
      <c r="B369" s="6"/>
      <c r="C369" s="12"/>
      <c r="D369" s="8"/>
      <c r="E369" s="12"/>
      <c r="F369" s="216" t="str">
        <f t="shared" si="10"/>
        <v>N/A</v>
      </c>
      <c r="G369" s="6"/>
      <c r="AA369" s="15" t="str">
        <f t="shared" si="11"/>
        <v/>
      </c>
      <c r="AB369" s="15" t="str">
        <f>IF(LEN($AA369)=0,"N",IF(LEN($AA369)&gt;1,"Error -- Availability entered in an incorrect format",IF($AA369='Control Panel'!$F$36,$AA369,IF($AA369='Control Panel'!$F$37,$AA369,IF($AA369='Control Panel'!$F$38,$AA369,IF($AA369='Control Panel'!$F$39,$AA369,IF($AA369='Control Panel'!$F$40,$AA369,IF($AA369='Control Panel'!$F$41,$AA369,"Error -- Availability entered in an incorrect format"))))))))</f>
        <v>N</v>
      </c>
    </row>
    <row r="370" spans="1:28" s="15" customFormat="1" x14ac:dyDescent="0.35">
      <c r="A370" s="7">
        <v>358</v>
      </c>
      <c r="B370" s="6"/>
      <c r="C370" s="12"/>
      <c r="D370" s="8"/>
      <c r="E370" s="12"/>
      <c r="F370" s="216" t="str">
        <f t="shared" si="10"/>
        <v>N/A</v>
      </c>
      <c r="G370" s="6"/>
      <c r="AA370" s="15" t="str">
        <f t="shared" si="11"/>
        <v/>
      </c>
      <c r="AB370" s="15" t="str">
        <f>IF(LEN($AA370)=0,"N",IF(LEN($AA370)&gt;1,"Error -- Availability entered in an incorrect format",IF($AA370='Control Panel'!$F$36,$AA370,IF($AA370='Control Panel'!$F$37,$AA370,IF($AA370='Control Panel'!$F$38,$AA370,IF($AA370='Control Panel'!$F$39,$AA370,IF($AA370='Control Panel'!$F$40,$AA370,IF($AA370='Control Panel'!$F$41,$AA370,"Error -- Availability entered in an incorrect format"))))))))</f>
        <v>N</v>
      </c>
    </row>
    <row r="371" spans="1:28" s="15" customFormat="1" x14ac:dyDescent="0.35">
      <c r="A371" s="7">
        <v>359</v>
      </c>
      <c r="B371" s="6"/>
      <c r="C371" s="12"/>
      <c r="D371" s="8"/>
      <c r="E371" s="12"/>
      <c r="F371" s="216" t="str">
        <f t="shared" si="10"/>
        <v>N/A</v>
      </c>
      <c r="G371" s="6"/>
      <c r="AA371" s="15" t="str">
        <f t="shared" si="11"/>
        <v/>
      </c>
      <c r="AB371" s="15" t="str">
        <f>IF(LEN($AA371)=0,"N",IF(LEN($AA371)&gt;1,"Error -- Availability entered in an incorrect format",IF($AA371='Control Panel'!$F$36,$AA371,IF($AA371='Control Panel'!$F$37,$AA371,IF($AA371='Control Panel'!$F$38,$AA371,IF($AA371='Control Panel'!$F$39,$AA371,IF($AA371='Control Panel'!$F$40,$AA371,IF($AA371='Control Panel'!$F$41,$AA371,"Error -- Availability entered in an incorrect format"))))))))</f>
        <v>N</v>
      </c>
    </row>
    <row r="372" spans="1:28" s="15" customFormat="1" x14ac:dyDescent="0.35">
      <c r="A372" s="7">
        <v>360</v>
      </c>
      <c r="B372" s="6"/>
      <c r="C372" s="12"/>
      <c r="D372" s="8"/>
      <c r="E372" s="12"/>
      <c r="F372" s="216" t="str">
        <f t="shared" si="10"/>
        <v>N/A</v>
      </c>
      <c r="G372" s="6"/>
      <c r="AA372" s="15" t="str">
        <f t="shared" si="11"/>
        <v/>
      </c>
      <c r="AB372" s="15" t="str">
        <f>IF(LEN($AA372)=0,"N",IF(LEN($AA372)&gt;1,"Error -- Availability entered in an incorrect format",IF($AA372='Control Panel'!$F$36,$AA372,IF($AA372='Control Panel'!$F$37,$AA372,IF($AA372='Control Panel'!$F$38,$AA372,IF($AA372='Control Panel'!$F$39,$AA372,IF($AA372='Control Panel'!$F$40,$AA372,IF($AA372='Control Panel'!$F$41,$AA372,"Error -- Availability entered in an incorrect format"))))))))</f>
        <v>N</v>
      </c>
    </row>
    <row r="373" spans="1:28" s="15" customFormat="1" x14ac:dyDescent="0.35">
      <c r="A373" s="7">
        <v>361</v>
      </c>
      <c r="B373" s="6"/>
      <c r="C373" s="12"/>
      <c r="D373" s="8"/>
      <c r="E373" s="12"/>
      <c r="F373" s="216" t="str">
        <f t="shared" si="10"/>
        <v>N/A</v>
      </c>
      <c r="G373" s="6"/>
      <c r="AA373" s="15" t="str">
        <f t="shared" si="11"/>
        <v/>
      </c>
      <c r="AB373" s="15" t="str">
        <f>IF(LEN($AA373)=0,"N",IF(LEN($AA373)&gt;1,"Error -- Availability entered in an incorrect format",IF($AA373='Control Panel'!$F$36,$AA373,IF($AA373='Control Panel'!$F$37,$AA373,IF($AA373='Control Panel'!$F$38,$AA373,IF($AA373='Control Panel'!$F$39,$AA373,IF($AA373='Control Panel'!$F$40,$AA373,IF($AA373='Control Panel'!$F$41,$AA373,"Error -- Availability entered in an incorrect format"))))))))</f>
        <v>N</v>
      </c>
    </row>
    <row r="374" spans="1:28" s="15" customFormat="1" x14ac:dyDescent="0.35">
      <c r="A374" s="7">
        <v>362</v>
      </c>
      <c r="B374" s="6"/>
      <c r="C374" s="12"/>
      <c r="D374" s="8"/>
      <c r="E374" s="12"/>
      <c r="F374" s="216" t="str">
        <f t="shared" si="10"/>
        <v>N/A</v>
      </c>
      <c r="G374" s="6"/>
      <c r="AA374" s="15" t="str">
        <f t="shared" si="11"/>
        <v/>
      </c>
      <c r="AB374" s="15" t="str">
        <f>IF(LEN($AA374)=0,"N",IF(LEN($AA374)&gt;1,"Error -- Availability entered in an incorrect format",IF($AA374='Control Panel'!$F$36,$AA374,IF($AA374='Control Panel'!$F$37,$AA374,IF($AA374='Control Panel'!$F$38,$AA374,IF($AA374='Control Panel'!$F$39,$AA374,IF($AA374='Control Panel'!$F$40,$AA374,IF($AA374='Control Panel'!$F$41,$AA374,"Error -- Availability entered in an incorrect format"))))))))</f>
        <v>N</v>
      </c>
    </row>
    <row r="375" spans="1:28" s="15" customFormat="1" x14ac:dyDescent="0.35">
      <c r="A375" s="7">
        <v>363</v>
      </c>
      <c r="B375" s="6"/>
      <c r="C375" s="12"/>
      <c r="D375" s="8"/>
      <c r="E375" s="12"/>
      <c r="F375" s="216" t="str">
        <f t="shared" si="10"/>
        <v>N/A</v>
      </c>
      <c r="G375" s="6"/>
      <c r="AA375" s="15" t="str">
        <f t="shared" si="11"/>
        <v/>
      </c>
      <c r="AB375" s="15" t="str">
        <f>IF(LEN($AA375)=0,"N",IF(LEN($AA375)&gt;1,"Error -- Availability entered in an incorrect format",IF($AA375='Control Panel'!$F$36,$AA375,IF($AA375='Control Panel'!$F$37,$AA375,IF($AA375='Control Panel'!$F$38,$AA375,IF($AA375='Control Panel'!$F$39,$AA375,IF($AA375='Control Panel'!$F$40,$AA375,IF($AA375='Control Panel'!$F$41,$AA375,"Error -- Availability entered in an incorrect format"))))))))</f>
        <v>N</v>
      </c>
    </row>
    <row r="376" spans="1:28" s="15" customFormat="1" x14ac:dyDescent="0.35">
      <c r="A376" s="7">
        <v>364</v>
      </c>
      <c r="B376" s="6"/>
      <c r="C376" s="12"/>
      <c r="D376" s="8"/>
      <c r="E376" s="12"/>
      <c r="F376" s="216" t="str">
        <f t="shared" si="10"/>
        <v>N/A</v>
      </c>
      <c r="G376" s="6"/>
      <c r="AA376" s="15" t="str">
        <f t="shared" si="11"/>
        <v/>
      </c>
      <c r="AB376" s="15" t="str">
        <f>IF(LEN($AA376)=0,"N",IF(LEN($AA376)&gt;1,"Error -- Availability entered in an incorrect format",IF($AA376='Control Panel'!$F$36,$AA376,IF($AA376='Control Panel'!$F$37,$AA376,IF($AA376='Control Panel'!$F$38,$AA376,IF($AA376='Control Panel'!$F$39,$AA376,IF($AA376='Control Panel'!$F$40,$AA376,IF($AA376='Control Panel'!$F$41,$AA376,"Error -- Availability entered in an incorrect format"))))))))</f>
        <v>N</v>
      </c>
    </row>
    <row r="377" spans="1:28" s="15" customFormat="1" x14ac:dyDescent="0.35">
      <c r="A377" s="7">
        <v>365</v>
      </c>
      <c r="B377" s="6"/>
      <c r="C377" s="12"/>
      <c r="D377" s="8"/>
      <c r="E377" s="12"/>
      <c r="F377" s="216" t="str">
        <f t="shared" si="10"/>
        <v>N/A</v>
      </c>
      <c r="G377" s="6"/>
      <c r="AA377" s="15" t="str">
        <f t="shared" si="11"/>
        <v/>
      </c>
      <c r="AB377" s="15" t="str">
        <f>IF(LEN($AA377)=0,"N",IF(LEN($AA377)&gt;1,"Error -- Availability entered in an incorrect format",IF($AA377='Control Panel'!$F$36,$AA377,IF($AA377='Control Panel'!$F$37,$AA377,IF($AA377='Control Panel'!$F$38,$AA377,IF($AA377='Control Panel'!$F$39,$AA377,IF($AA377='Control Panel'!$F$40,$AA377,IF($AA377='Control Panel'!$F$41,$AA377,"Error -- Availability entered in an incorrect format"))))))))</f>
        <v>N</v>
      </c>
    </row>
    <row r="378" spans="1:28" s="15" customFormat="1" x14ac:dyDescent="0.35">
      <c r="A378" s="7">
        <v>366</v>
      </c>
      <c r="B378" s="6"/>
      <c r="C378" s="12"/>
      <c r="D378" s="8"/>
      <c r="E378" s="12"/>
      <c r="F378" s="216" t="str">
        <f t="shared" si="10"/>
        <v>N/A</v>
      </c>
      <c r="G378" s="6"/>
      <c r="AA378" s="15" t="str">
        <f t="shared" si="11"/>
        <v/>
      </c>
      <c r="AB378" s="15" t="str">
        <f>IF(LEN($AA378)=0,"N",IF(LEN($AA378)&gt;1,"Error -- Availability entered in an incorrect format",IF($AA378='Control Panel'!$F$36,$AA378,IF($AA378='Control Panel'!$F$37,$AA378,IF($AA378='Control Panel'!$F$38,$AA378,IF($AA378='Control Panel'!$F$39,$AA378,IF($AA378='Control Panel'!$F$40,$AA378,IF($AA378='Control Panel'!$F$41,$AA378,"Error -- Availability entered in an incorrect format"))))))))</f>
        <v>N</v>
      </c>
    </row>
    <row r="379" spans="1:28" s="15" customFormat="1" x14ac:dyDescent="0.35">
      <c r="A379" s="7">
        <v>367</v>
      </c>
      <c r="B379" s="6"/>
      <c r="C379" s="12"/>
      <c r="D379" s="8"/>
      <c r="E379" s="12"/>
      <c r="F379" s="216" t="str">
        <f t="shared" si="10"/>
        <v>N/A</v>
      </c>
      <c r="G379" s="6"/>
      <c r="AA379" s="15" t="str">
        <f t="shared" si="11"/>
        <v/>
      </c>
      <c r="AB379" s="15" t="str">
        <f>IF(LEN($AA379)=0,"N",IF(LEN($AA379)&gt;1,"Error -- Availability entered in an incorrect format",IF($AA379='Control Panel'!$F$36,$AA379,IF($AA379='Control Panel'!$F$37,$AA379,IF($AA379='Control Panel'!$F$38,$AA379,IF($AA379='Control Panel'!$F$39,$AA379,IF($AA379='Control Panel'!$F$40,$AA379,IF($AA379='Control Panel'!$F$41,$AA379,"Error -- Availability entered in an incorrect format"))))))))</f>
        <v>N</v>
      </c>
    </row>
    <row r="380" spans="1:28" s="15" customFormat="1" x14ac:dyDescent="0.35">
      <c r="A380" s="7">
        <v>368</v>
      </c>
      <c r="B380" s="6"/>
      <c r="C380" s="12"/>
      <c r="D380" s="8"/>
      <c r="E380" s="12"/>
      <c r="F380" s="216" t="str">
        <f t="shared" si="10"/>
        <v>N/A</v>
      </c>
      <c r="G380" s="6"/>
      <c r="AA380" s="15" t="str">
        <f t="shared" si="11"/>
        <v/>
      </c>
      <c r="AB380" s="15" t="str">
        <f>IF(LEN($AA380)=0,"N",IF(LEN($AA380)&gt;1,"Error -- Availability entered in an incorrect format",IF($AA380='Control Panel'!$F$36,$AA380,IF($AA380='Control Panel'!$F$37,$AA380,IF($AA380='Control Panel'!$F$38,$AA380,IF($AA380='Control Panel'!$F$39,$AA380,IF($AA380='Control Panel'!$F$40,$AA380,IF($AA380='Control Panel'!$F$41,$AA380,"Error -- Availability entered in an incorrect format"))))))))</f>
        <v>N</v>
      </c>
    </row>
    <row r="381" spans="1:28" s="15" customFormat="1" x14ac:dyDescent="0.35">
      <c r="A381" s="7">
        <v>369</v>
      </c>
      <c r="B381" s="6"/>
      <c r="C381" s="12"/>
      <c r="D381" s="8"/>
      <c r="E381" s="12"/>
      <c r="F381" s="216" t="str">
        <f t="shared" si="10"/>
        <v>N/A</v>
      </c>
      <c r="G381" s="6"/>
      <c r="AA381" s="15" t="str">
        <f t="shared" si="11"/>
        <v/>
      </c>
      <c r="AB381" s="15" t="str">
        <f>IF(LEN($AA381)=0,"N",IF(LEN($AA381)&gt;1,"Error -- Availability entered in an incorrect format",IF($AA381='Control Panel'!$F$36,$AA381,IF($AA381='Control Panel'!$F$37,$AA381,IF($AA381='Control Panel'!$F$38,$AA381,IF($AA381='Control Panel'!$F$39,$AA381,IF($AA381='Control Panel'!$F$40,$AA381,IF($AA381='Control Panel'!$F$41,$AA381,"Error -- Availability entered in an incorrect format"))))))))</f>
        <v>N</v>
      </c>
    </row>
    <row r="382" spans="1:28" s="15" customFormat="1" x14ac:dyDescent="0.35">
      <c r="A382" s="7">
        <v>370</v>
      </c>
      <c r="B382" s="6"/>
      <c r="C382" s="12"/>
      <c r="D382" s="8"/>
      <c r="E382" s="12"/>
      <c r="F382" s="216" t="str">
        <f t="shared" si="10"/>
        <v>N/A</v>
      </c>
      <c r="G382" s="6"/>
      <c r="AA382" s="15" t="str">
        <f t="shared" si="11"/>
        <v/>
      </c>
      <c r="AB382" s="15" t="str">
        <f>IF(LEN($AA382)=0,"N",IF(LEN($AA382)&gt;1,"Error -- Availability entered in an incorrect format",IF($AA382='Control Panel'!$F$36,$AA382,IF($AA382='Control Panel'!$F$37,$AA382,IF($AA382='Control Panel'!$F$38,$AA382,IF($AA382='Control Panel'!$F$39,$AA382,IF($AA382='Control Panel'!$F$40,$AA382,IF($AA382='Control Panel'!$F$41,$AA382,"Error -- Availability entered in an incorrect format"))))))))</f>
        <v>N</v>
      </c>
    </row>
    <row r="383" spans="1:28" s="15" customFormat="1" x14ac:dyDescent="0.35">
      <c r="A383" s="7">
        <v>371</v>
      </c>
      <c r="B383" s="6"/>
      <c r="C383" s="12"/>
      <c r="D383" s="8"/>
      <c r="E383" s="12"/>
      <c r="F383" s="216" t="str">
        <f t="shared" si="10"/>
        <v>N/A</v>
      </c>
      <c r="G383" s="6"/>
      <c r="AA383" s="15" t="str">
        <f t="shared" si="11"/>
        <v/>
      </c>
      <c r="AB383" s="15" t="str">
        <f>IF(LEN($AA383)=0,"N",IF(LEN($AA383)&gt;1,"Error -- Availability entered in an incorrect format",IF($AA383='Control Panel'!$F$36,$AA383,IF($AA383='Control Panel'!$F$37,$AA383,IF($AA383='Control Panel'!$F$38,$AA383,IF($AA383='Control Panel'!$F$39,$AA383,IF($AA383='Control Panel'!$F$40,$AA383,IF($AA383='Control Panel'!$F$41,$AA383,"Error -- Availability entered in an incorrect format"))))))))</f>
        <v>N</v>
      </c>
    </row>
    <row r="384" spans="1:28" s="15" customFormat="1" x14ac:dyDescent="0.35">
      <c r="A384" s="7">
        <v>372</v>
      </c>
      <c r="B384" s="6"/>
      <c r="C384" s="12"/>
      <c r="D384" s="8"/>
      <c r="E384" s="12"/>
      <c r="F384" s="216" t="str">
        <f t="shared" si="10"/>
        <v>N/A</v>
      </c>
      <c r="G384" s="6"/>
      <c r="AA384" s="15" t="str">
        <f t="shared" si="11"/>
        <v/>
      </c>
      <c r="AB384" s="15" t="str">
        <f>IF(LEN($AA384)=0,"N",IF(LEN($AA384)&gt;1,"Error -- Availability entered in an incorrect format",IF($AA384='Control Panel'!$F$36,$AA384,IF($AA384='Control Panel'!$F$37,$AA384,IF($AA384='Control Panel'!$F$38,$AA384,IF($AA384='Control Panel'!$F$39,$AA384,IF($AA384='Control Panel'!$F$40,$AA384,IF($AA384='Control Panel'!$F$41,$AA384,"Error -- Availability entered in an incorrect format"))))))))</f>
        <v>N</v>
      </c>
    </row>
    <row r="385" spans="1:28" s="15" customFormat="1" x14ac:dyDescent="0.35">
      <c r="A385" s="7">
        <v>373</v>
      </c>
      <c r="B385" s="6"/>
      <c r="C385" s="12"/>
      <c r="D385" s="8"/>
      <c r="E385" s="12"/>
      <c r="F385" s="216" t="str">
        <f t="shared" si="10"/>
        <v>N/A</v>
      </c>
      <c r="G385" s="6"/>
      <c r="AA385" s="15" t="str">
        <f t="shared" si="11"/>
        <v/>
      </c>
      <c r="AB385" s="15" t="str">
        <f>IF(LEN($AA385)=0,"N",IF(LEN($AA385)&gt;1,"Error -- Availability entered in an incorrect format",IF($AA385='Control Panel'!$F$36,$AA385,IF($AA385='Control Panel'!$F$37,$AA385,IF($AA385='Control Panel'!$F$38,$AA385,IF($AA385='Control Panel'!$F$39,$AA385,IF($AA385='Control Panel'!$F$40,$AA385,IF($AA385='Control Panel'!$F$41,$AA385,"Error -- Availability entered in an incorrect format"))))))))</f>
        <v>N</v>
      </c>
    </row>
    <row r="386" spans="1:28" s="15" customFormat="1" x14ac:dyDescent="0.35">
      <c r="A386" s="7">
        <v>374</v>
      </c>
      <c r="B386" s="6"/>
      <c r="C386" s="12"/>
      <c r="D386" s="8"/>
      <c r="E386" s="12"/>
      <c r="F386" s="216" t="str">
        <f t="shared" si="10"/>
        <v>N/A</v>
      </c>
      <c r="G386" s="6"/>
      <c r="AA386" s="15" t="str">
        <f t="shared" si="11"/>
        <v/>
      </c>
      <c r="AB386" s="15" t="str">
        <f>IF(LEN($AA386)=0,"N",IF(LEN($AA386)&gt;1,"Error -- Availability entered in an incorrect format",IF($AA386='Control Panel'!$F$36,$AA386,IF($AA386='Control Panel'!$F$37,$AA386,IF($AA386='Control Panel'!$F$38,$AA386,IF($AA386='Control Panel'!$F$39,$AA386,IF($AA386='Control Panel'!$F$40,$AA386,IF($AA386='Control Panel'!$F$41,$AA386,"Error -- Availability entered in an incorrect format"))))))))</f>
        <v>N</v>
      </c>
    </row>
    <row r="387" spans="1:28" s="15" customFormat="1" x14ac:dyDescent="0.35">
      <c r="A387" s="7">
        <v>375</v>
      </c>
      <c r="B387" s="6"/>
      <c r="C387" s="12"/>
      <c r="D387" s="8"/>
      <c r="E387" s="12"/>
      <c r="F387" s="216" t="str">
        <f t="shared" si="10"/>
        <v>N/A</v>
      </c>
      <c r="G387" s="6"/>
      <c r="AA387" s="15" t="str">
        <f t="shared" si="11"/>
        <v/>
      </c>
      <c r="AB387" s="15" t="str">
        <f>IF(LEN($AA387)=0,"N",IF(LEN($AA387)&gt;1,"Error -- Availability entered in an incorrect format",IF($AA387='Control Panel'!$F$36,$AA387,IF($AA387='Control Panel'!$F$37,$AA387,IF($AA387='Control Panel'!$F$38,$AA387,IF($AA387='Control Panel'!$F$39,$AA387,IF($AA387='Control Panel'!$F$40,$AA387,IF($AA387='Control Panel'!$F$41,$AA387,"Error -- Availability entered in an incorrect format"))))))))</f>
        <v>N</v>
      </c>
    </row>
    <row r="388" spans="1:28" s="15" customFormat="1" x14ac:dyDescent="0.35">
      <c r="A388" s="7">
        <v>376</v>
      </c>
      <c r="B388" s="6"/>
      <c r="C388" s="12"/>
      <c r="D388" s="8"/>
      <c r="E388" s="12"/>
      <c r="F388" s="216" t="str">
        <f t="shared" si="10"/>
        <v>N/A</v>
      </c>
      <c r="G388" s="6"/>
      <c r="AA388" s="15" t="str">
        <f t="shared" si="11"/>
        <v/>
      </c>
      <c r="AB388" s="15" t="str">
        <f>IF(LEN($AA388)=0,"N",IF(LEN($AA388)&gt;1,"Error -- Availability entered in an incorrect format",IF($AA388='Control Panel'!$F$36,$AA388,IF($AA388='Control Panel'!$F$37,$AA388,IF($AA388='Control Panel'!$F$38,$AA388,IF($AA388='Control Panel'!$F$39,$AA388,IF($AA388='Control Panel'!$F$40,$AA388,IF($AA388='Control Panel'!$F$41,$AA388,"Error -- Availability entered in an incorrect format"))))))))</f>
        <v>N</v>
      </c>
    </row>
    <row r="389" spans="1:28" s="15" customFormat="1" x14ac:dyDescent="0.35">
      <c r="A389" s="7">
        <v>377</v>
      </c>
      <c r="B389" s="6"/>
      <c r="C389" s="12"/>
      <c r="D389" s="8"/>
      <c r="E389" s="12"/>
      <c r="F389" s="216" t="str">
        <f t="shared" si="10"/>
        <v>N/A</v>
      </c>
      <c r="G389" s="6"/>
      <c r="AA389" s="15" t="str">
        <f t="shared" si="11"/>
        <v/>
      </c>
      <c r="AB389" s="15" t="str">
        <f>IF(LEN($AA389)=0,"N",IF(LEN($AA389)&gt;1,"Error -- Availability entered in an incorrect format",IF($AA389='Control Panel'!$F$36,$AA389,IF($AA389='Control Panel'!$F$37,$AA389,IF($AA389='Control Panel'!$F$38,$AA389,IF($AA389='Control Panel'!$F$39,$AA389,IF($AA389='Control Panel'!$F$40,$AA389,IF($AA389='Control Panel'!$F$41,$AA389,"Error -- Availability entered in an incorrect format"))))))))</f>
        <v>N</v>
      </c>
    </row>
    <row r="390" spans="1:28" s="15" customFormat="1" x14ac:dyDescent="0.35">
      <c r="A390" s="7">
        <v>378</v>
      </c>
      <c r="B390" s="6"/>
      <c r="C390" s="12"/>
      <c r="D390" s="8"/>
      <c r="E390" s="12"/>
      <c r="F390" s="216" t="str">
        <f t="shared" si="10"/>
        <v>N/A</v>
      </c>
      <c r="G390" s="6"/>
      <c r="AA390" s="15" t="str">
        <f t="shared" si="11"/>
        <v/>
      </c>
      <c r="AB390" s="15" t="str">
        <f>IF(LEN($AA390)=0,"N",IF(LEN($AA390)&gt;1,"Error -- Availability entered in an incorrect format",IF($AA390='Control Panel'!$F$36,$AA390,IF($AA390='Control Panel'!$F$37,$AA390,IF($AA390='Control Panel'!$F$38,$AA390,IF($AA390='Control Panel'!$F$39,$AA390,IF($AA390='Control Panel'!$F$40,$AA390,IF($AA390='Control Panel'!$F$41,$AA390,"Error -- Availability entered in an incorrect format"))))))))</f>
        <v>N</v>
      </c>
    </row>
    <row r="391" spans="1:28" s="15" customFormat="1" x14ac:dyDescent="0.35">
      <c r="A391" s="7">
        <v>379</v>
      </c>
      <c r="B391" s="6"/>
      <c r="C391" s="12"/>
      <c r="D391" s="8"/>
      <c r="E391" s="12"/>
      <c r="F391" s="216" t="str">
        <f t="shared" si="10"/>
        <v>N/A</v>
      </c>
      <c r="G391" s="6"/>
      <c r="AA391" s="15" t="str">
        <f t="shared" si="11"/>
        <v/>
      </c>
      <c r="AB391" s="15" t="str">
        <f>IF(LEN($AA391)=0,"N",IF(LEN($AA391)&gt;1,"Error -- Availability entered in an incorrect format",IF($AA391='Control Panel'!$F$36,$AA391,IF($AA391='Control Panel'!$F$37,$AA391,IF($AA391='Control Panel'!$F$38,$AA391,IF($AA391='Control Panel'!$F$39,$AA391,IF($AA391='Control Panel'!$F$40,$AA391,IF($AA391='Control Panel'!$F$41,$AA391,"Error -- Availability entered in an incorrect format"))))))))</f>
        <v>N</v>
      </c>
    </row>
    <row r="392" spans="1:28" s="15" customFormat="1" x14ac:dyDescent="0.35">
      <c r="A392" s="7">
        <v>380</v>
      </c>
      <c r="B392" s="6"/>
      <c r="C392" s="12"/>
      <c r="D392" s="8"/>
      <c r="E392" s="12"/>
      <c r="F392" s="216" t="str">
        <f t="shared" si="10"/>
        <v>N/A</v>
      </c>
      <c r="G392" s="6"/>
      <c r="AA392" s="15" t="str">
        <f t="shared" si="11"/>
        <v/>
      </c>
      <c r="AB392" s="15" t="str">
        <f>IF(LEN($AA392)=0,"N",IF(LEN($AA392)&gt;1,"Error -- Availability entered in an incorrect format",IF($AA392='Control Panel'!$F$36,$AA392,IF($AA392='Control Panel'!$F$37,$AA392,IF($AA392='Control Panel'!$F$38,$AA392,IF($AA392='Control Panel'!$F$39,$AA392,IF($AA392='Control Panel'!$F$40,$AA392,IF($AA392='Control Panel'!$F$41,$AA392,"Error -- Availability entered in an incorrect format"))))))))</f>
        <v>N</v>
      </c>
    </row>
    <row r="393" spans="1:28" s="15" customFormat="1" x14ac:dyDescent="0.35">
      <c r="A393" s="7">
        <v>381</v>
      </c>
      <c r="B393" s="6"/>
      <c r="C393" s="12"/>
      <c r="D393" s="8"/>
      <c r="E393" s="12"/>
      <c r="F393" s="216" t="str">
        <f t="shared" si="10"/>
        <v>N/A</v>
      </c>
      <c r="G393" s="6"/>
      <c r="AA393" s="15" t="str">
        <f t="shared" si="11"/>
        <v/>
      </c>
      <c r="AB393" s="15" t="str">
        <f>IF(LEN($AA393)=0,"N",IF(LEN($AA393)&gt;1,"Error -- Availability entered in an incorrect format",IF($AA393='Control Panel'!$F$36,$AA393,IF($AA393='Control Panel'!$F$37,$AA393,IF($AA393='Control Panel'!$F$38,$AA393,IF($AA393='Control Panel'!$F$39,$AA393,IF($AA393='Control Panel'!$F$40,$AA393,IF($AA393='Control Panel'!$F$41,$AA393,"Error -- Availability entered in an incorrect format"))))))))</f>
        <v>N</v>
      </c>
    </row>
    <row r="394" spans="1:28" s="15" customFormat="1" x14ac:dyDescent="0.35">
      <c r="A394" s="7">
        <v>382</v>
      </c>
      <c r="B394" s="6"/>
      <c r="C394" s="12"/>
      <c r="D394" s="8"/>
      <c r="E394" s="12"/>
      <c r="F394" s="216" t="str">
        <f t="shared" si="10"/>
        <v>N/A</v>
      </c>
      <c r="G394" s="6"/>
      <c r="AA394" s="15" t="str">
        <f t="shared" si="11"/>
        <v/>
      </c>
      <c r="AB394" s="15" t="str">
        <f>IF(LEN($AA394)=0,"N",IF(LEN($AA394)&gt;1,"Error -- Availability entered in an incorrect format",IF($AA394='Control Panel'!$F$36,$AA394,IF($AA394='Control Panel'!$F$37,$AA394,IF($AA394='Control Panel'!$F$38,$AA394,IF($AA394='Control Panel'!$F$39,$AA394,IF($AA394='Control Panel'!$F$40,$AA394,IF($AA394='Control Panel'!$F$41,$AA394,"Error -- Availability entered in an incorrect format"))))))))</f>
        <v>N</v>
      </c>
    </row>
    <row r="395" spans="1:28" s="15" customFormat="1" x14ac:dyDescent="0.35">
      <c r="A395" s="7">
        <v>383</v>
      </c>
      <c r="B395" s="6"/>
      <c r="C395" s="12"/>
      <c r="D395" s="8"/>
      <c r="E395" s="12"/>
      <c r="F395" s="216" t="str">
        <f t="shared" si="10"/>
        <v>N/A</v>
      </c>
      <c r="G395" s="6"/>
      <c r="AA395" s="15" t="str">
        <f t="shared" si="11"/>
        <v/>
      </c>
      <c r="AB395" s="15" t="str">
        <f>IF(LEN($AA395)=0,"N",IF(LEN($AA395)&gt;1,"Error -- Availability entered in an incorrect format",IF($AA395='Control Panel'!$F$36,$AA395,IF($AA395='Control Panel'!$F$37,$AA395,IF($AA395='Control Panel'!$F$38,$AA395,IF($AA395='Control Panel'!$F$39,$AA395,IF($AA395='Control Panel'!$F$40,$AA395,IF($AA395='Control Panel'!$F$41,$AA395,"Error -- Availability entered in an incorrect format"))))))))</f>
        <v>N</v>
      </c>
    </row>
    <row r="396" spans="1:28" s="15" customFormat="1" x14ac:dyDescent="0.35">
      <c r="A396" s="7">
        <v>384</v>
      </c>
      <c r="B396" s="6"/>
      <c r="C396" s="12"/>
      <c r="D396" s="8"/>
      <c r="E396" s="12"/>
      <c r="F396" s="216" t="str">
        <f t="shared" si="10"/>
        <v>N/A</v>
      </c>
      <c r="G396" s="6"/>
      <c r="AA396" s="15" t="str">
        <f t="shared" si="11"/>
        <v/>
      </c>
      <c r="AB396" s="15" t="str">
        <f>IF(LEN($AA396)=0,"N",IF(LEN($AA396)&gt;1,"Error -- Availability entered in an incorrect format",IF($AA396='Control Panel'!$F$36,$AA396,IF($AA396='Control Panel'!$F$37,$AA396,IF($AA396='Control Panel'!$F$38,$AA396,IF($AA396='Control Panel'!$F$39,$AA396,IF($AA396='Control Panel'!$F$40,$AA396,IF($AA396='Control Panel'!$F$41,$AA396,"Error -- Availability entered in an incorrect format"))))))))</f>
        <v>N</v>
      </c>
    </row>
    <row r="397" spans="1:28" s="15" customFormat="1" x14ac:dyDescent="0.35">
      <c r="A397" s="7">
        <v>385</v>
      </c>
      <c r="B397" s="6"/>
      <c r="C397" s="12"/>
      <c r="D397" s="8"/>
      <c r="E397" s="12"/>
      <c r="F397" s="216" t="str">
        <f t="shared" si="10"/>
        <v>N/A</v>
      </c>
      <c r="G397" s="6"/>
      <c r="AA397" s="15" t="str">
        <f t="shared" si="11"/>
        <v/>
      </c>
      <c r="AB397" s="15" t="str">
        <f>IF(LEN($AA397)=0,"N",IF(LEN($AA397)&gt;1,"Error -- Availability entered in an incorrect format",IF($AA397='Control Panel'!$F$36,$AA397,IF($AA397='Control Panel'!$F$37,$AA397,IF($AA397='Control Panel'!$F$38,$AA397,IF($AA397='Control Panel'!$F$39,$AA397,IF($AA397='Control Panel'!$F$40,$AA397,IF($AA397='Control Panel'!$F$41,$AA397,"Error -- Availability entered in an incorrect format"))))))))</f>
        <v>N</v>
      </c>
    </row>
    <row r="398" spans="1:28" s="15" customFormat="1" x14ac:dyDescent="0.35">
      <c r="A398" s="7">
        <v>386</v>
      </c>
      <c r="B398" s="6"/>
      <c r="C398" s="12"/>
      <c r="D398" s="8"/>
      <c r="E398" s="12"/>
      <c r="F398" s="216" t="str">
        <f t="shared" ref="F398:F461" si="12">IF($D$10=$A$9,"N/A",$D$10)</f>
        <v>N/A</v>
      </c>
      <c r="G398" s="6"/>
      <c r="AA398" s="15" t="str">
        <f t="shared" ref="AA398:AA461" si="13">TRIM($D398)</f>
        <v/>
      </c>
      <c r="AB398" s="15" t="str">
        <f>IF(LEN($AA398)=0,"N",IF(LEN($AA398)&gt;1,"Error -- Availability entered in an incorrect format",IF($AA398='Control Panel'!$F$36,$AA398,IF($AA398='Control Panel'!$F$37,$AA398,IF($AA398='Control Panel'!$F$38,$AA398,IF($AA398='Control Panel'!$F$39,$AA398,IF($AA398='Control Panel'!$F$40,$AA398,IF($AA398='Control Panel'!$F$41,$AA398,"Error -- Availability entered in an incorrect format"))))))))</f>
        <v>N</v>
      </c>
    </row>
    <row r="399" spans="1:28" s="15" customFormat="1" x14ac:dyDescent="0.35">
      <c r="A399" s="7">
        <v>387</v>
      </c>
      <c r="B399" s="6"/>
      <c r="C399" s="12"/>
      <c r="D399" s="8"/>
      <c r="E399" s="12"/>
      <c r="F399" s="216" t="str">
        <f t="shared" si="12"/>
        <v>N/A</v>
      </c>
      <c r="G399" s="6"/>
      <c r="AA399" s="15" t="str">
        <f t="shared" si="13"/>
        <v/>
      </c>
      <c r="AB399" s="15" t="str">
        <f>IF(LEN($AA399)=0,"N",IF(LEN($AA399)&gt;1,"Error -- Availability entered in an incorrect format",IF($AA399='Control Panel'!$F$36,$AA399,IF($AA399='Control Panel'!$F$37,$AA399,IF($AA399='Control Panel'!$F$38,$AA399,IF($AA399='Control Panel'!$F$39,$AA399,IF($AA399='Control Panel'!$F$40,$AA399,IF($AA399='Control Panel'!$F$41,$AA399,"Error -- Availability entered in an incorrect format"))))))))</f>
        <v>N</v>
      </c>
    </row>
    <row r="400" spans="1:28" s="15" customFormat="1" x14ac:dyDescent="0.35">
      <c r="A400" s="7">
        <v>388</v>
      </c>
      <c r="B400" s="6"/>
      <c r="C400" s="12"/>
      <c r="D400" s="8"/>
      <c r="E400" s="12"/>
      <c r="F400" s="216" t="str">
        <f t="shared" si="12"/>
        <v>N/A</v>
      </c>
      <c r="G400" s="6"/>
      <c r="AA400" s="15" t="str">
        <f t="shared" si="13"/>
        <v/>
      </c>
      <c r="AB400" s="15" t="str">
        <f>IF(LEN($AA400)=0,"N",IF(LEN($AA400)&gt;1,"Error -- Availability entered in an incorrect format",IF($AA400='Control Panel'!$F$36,$AA400,IF($AA400='Control Panel'!$F$37,$AA400,IF($AA400='Control Panel'!$F$38,$AA400,IF($AA400='Control Panel'!$F$39,$AA400,IF($AA400='Control Panel'!$F$40,$AA400,IF($AA400='Control Panel'!$F$41,$AA400,"Error -- Availability entered in an incorrect format"))))))))</f>
        <v>N</v>
      </c>
    </row>
    <row r="401" spans="1:28" s="15" customFormat="1" x14ac:dyDescent="0.35">
      <c r="A401" s="7">
        <v>389</v>
      </c>
      <c r="B401" s="6"/>
      <c r="C401" s="12"/>
      <c r="D401" s="8"/>
      <c r="E401" s="12"/>
      <c r="F401" s="216" t="str">
        <f t="shared" si="12"/>
        <v>N/A</v>
      </c>
      <c r="G401" s="6"/>
      <c r="AA401" s="15" t="str">
        <f t="shared" si="13"/>
        <v/>
      </c>
      <c r="AB401" s="15" t="str">
        <f>IF(LEN($AA401)=0,"N",IF(LEN($AA401)&gt;1,"Error -- Availability entered in an incorrect format",IF($AA401='Control Panel'!$F$36,$AA401,IF($AA401='Control Panel'!$F$37,$AA401,IF($AA401='Control Panel'!$F$38,$AA401,IF($AA401='Control Panel'!$F$39,$AA401,IF($AA401='Control Panel'!$F$40,$AA401,IF($AA401='Control Panel'!$F$41,$AA401,"Error -- Availability entered in an incorrect format"))))))))</f>
        <v>N</v>
      </c>
    </row>
    <row r="402" spans="1:28" s="15" customFormat="1" x14ac:dyDescent="0.35">
      <c r="A402" s="7">
        <v>390</v>
      </c>
      <c r="B402" s="6"/>
      <c r="C402" s="12"/>
      <c r="D402" s="8"/>
      <c r="E402" s="12"/>
      <c r="F402" s="216" t="str">
        <f t="shared" si="12"/>
        <v>N/A</v>
      </c>
      <c r="G402" s="6"/>
      <c r="AA402" s="15" t="str">
        <f t="shared" si="13"/>
        <v/>
      </c>
      <c r="AB402" s="15" t="str">
        <f>IF(LEN($AA402)=0,"N",IF(LEN($AA402)&gt;1,"Error -- Availability entered in an incorrect format",IF($AA402='Control Panel'!$F$36,$AA402,IF($AA402='Control Panel'!$F$37,$AA402,IF($AA402='Control Panel'!$F$38,$AA402,IF($AA402='Control Panel'!$F$39,$AA402,IF($AA402='Control Panel'!$F$40,$AA402,IF($AA402='Control Panel'!$F$41,$AA402,"Error -- Availability entered in an incorrect format"))))))))</f>
        <v>N</v>
      </c>
    </row>
    <row r="403" spans="1:28" s="15" customFormat="1" x14ac:dyDescent="0.35">
      <c r="A403" s="7">
        <v>391</v>
      </c>
      <c r="B403" s="6"/>
      <c r="C403" s="12"/>
      <c r="D403" s="8"/>
      <c r="E403" s="12"/>
      <c r="F403" s="216" t="str">
        <f t="shared" si="12"/>
        <v>N/A</v>
      </c>
      <c r="G403" s="6"/>
      <c r="AA403" s="15" t="str">
        <f t="shared" si="13"/>
        <v/>
      </c>
      <c r="AB403" s="15" t="str">
        <f>IF(LEN($AA403)=0,"N",IF(LEN($AA403)&gt;1,"Error -- Availability entered in an incorrect format",IF($AA403='Control Panel'!$F$36,$AA403,IF($AA403='Control Panel'!$F$37,$AA403,IF($AA403='Control Panel'!$F$38,$AA403,IF($AA403='Control Panel'!$F$39,$AA403,IF($AA403='Control Panel'!$F$40,$AA403,IF($AA403='Control Panel'!$F$41,$AA403,"Error -- Availability entered in an incorrect format"))))))))</f>
        <v>N</v>
      </c>
    </row>
    <row r="404" spans="1:28" s="15" customFormat="1" x14ac:dyDescent="0.35">
      <c r="A404" s="7">
        <v>392</v>
      </c>
      <c r="B404" s="6"/>
      <c r="C404" s="12"/>
      <c r="D404" s="8"/>
      <c r="E404" s="12"/>
      <c r="F404" s="216" t="str">
        <f t="shared" si="12"/>
        <v>N/A</v>
      </c>
      <c r="G404" s="6"/>
      <c r="AA404" s="15" t="str">
        <f t="shared" si="13"/>
        <v/>
      </c>
      <c r="AB404" s="15" t="str">
        <f>IF(LEN($AA404)=0,"N",IF(LEN($AA404)&gt;1,"Error -- Availability entered in an incorrect format",IF($AA404='Control Panel'!$F$36,$AA404,IF($AA404='Control Panel'!$F$37,$AA404,IF($AA404='Control Panel'!$F$38,$AA404,IF($AA404='Control Panel'!$F$39,$AA404,IF($AA404='Control Panel'!$F$40,$AA404,IF($AA404='Control Panel'!$F$41,$AA404,"Error -- Availability entered in an incorrect format"))))))))</f>
        <v>N</v>
      </c>
    </row>
    <row r="405" spans="1:28" s="15" customFormat="1" x14ac:dyDescent="0.35">
      <c r="A405" s="7">
        <v>393</v>
      </c>
      <c r="B405" s="6"/>
      <c r="C405" s="12"/>
      <c r="D405" s="8"/>
      <c r="E405" s="12"/>
      <c r="F405" s="216" t="str">
        <f t="shared" si="12"/>
        <v>N/A</v>
      </c>
      <c r="G405" s="6"/>
      <c r="AA405" s="15" t="str">
        <f t="shared" si="13"/>
        <v/>
      </c>
      <c r="AB405" s="15" t="str">
        <f>IF(LEN($AA405)=0,"N",IF(LEN($AA405)&gt;1,"Error -- Availability entered in an incorrect format",IF($AA405='Control Panel'!$F$36,$AA405,IF($AA405='Control Panel'!$F$37,$AA405,IF($AA405='Control Panel'!$F$38,$AA405,IF($AA405='Control Panel'!$F$39,$AA405,IF($AA405='Control Panel'!$F$40,$AA405,IF($AA405='Control Panel'!$F$41,$AA405,"Error -- Availability entered in an incorrect format"))))))))</f>
        <v>N</v>
      </c>
    </row>
    <row r="406" spans="1:28" s="15" customFormat="1" x14ac:dyDescent="0.35">
      <c r="A406" s="7">
        <v>394</v>
      </c>
      <c r="B406" s="6"/>
      <c r="C406" s="12"/>
      <c r="D406" s="8"/>
      <c r="E406" s="12"/>
      <c r="F406" s="216" t="str">
        <f t="shared" si="12"/>
        <v>N/A</v>
      </c>
      <c r="G406" s="6"/>
      <c r="AA406" s="15" t="str">
        <f t="shared" si="13"/>
        <v/>
      </c>
      <c r="AB406" s="15" t="str">
        <f>IF(LEN($AA406)=0,"N",IF(LEN($AA406)&gt;1,"Error -- Availability entered in an incorrect format",IF($AA406='Control Panel'!$F$36,$AA406,IF($AA406='Control Panel'!$F$37,$AA406,IF($AA406='Control Panel'!$F$38,$AA406,IF($AA406='Control Panel'!$F$39,$AA406,IF($AA406='Control Panel'!$F$40,$AA406,IF($AA406='Control Panel'!$F$41,$AA406,"Error -- Availability entered in an incorrect format"))))))))</f>
        <v>N</v>
      </c>
    </row>
    <row r="407" spans="1:28" s="15" customFormat="1" x14ac:dyDescent="0.35">
      <c r="A407" s="7">
        <v>395</v>
      </c>
      <c r="B407" s="6"/>
      <c r="C407" s="12"/>
      <c r="D407" s="8"/>
      <c r="E407" s="12"/>
      <c r="F407" s="216" t="str">
        <f t="shared" si="12"/>
        <v>N/A</v>
      </c>
      <c r="G407" s="6"/>
      <c r="AA407" s="15" t="str">
        <f t="shared" si="13"/>
        <v/>
      </c>
      <c r="AB407" s="15" t="str">
        <f>IF(LEN($AA407)=0,"N",IF(LEN($AA407)&gt;1,"Error -- Availability entered in an incorrect format",IF($AA407='Control Panel'!$F$36,$AA407,IF($AA407='Control Panel'!$F$37,$AA407,IF($AA407='Control Panel'!$F$38,$AA407,IF($AA407='Control Panel'!$F$39,$AA407,IF($AA407='Control Panel'!$F$40,$AA407,IF($AA407='Control Panel'!$F$41,$AA407,"Error -- Availability entered in an incorrect format"))))))))</f>
        <v>N</v>
      </c>
    </row>
    <row r="408" spans="1:28" s="15" customFormat="1" x14ac:dyDescent="0.35">
      <c r="A408" s="7">
        <v>396</v>
      </c>
      <c r="B408" s="6"/>
      <c r="C408" s="12"/>
      <c r="D408" s="8"/>
      <c r="E408" s="12"/>
      <c r="F408" s="216" t="str">
        <f t="shared" si="12"/>
        <v>N/A</v>
      </c>
      <c r="G408" s="6"/>
      <c r="AA408" s="15" t="str">
        <f t="shared" si="13"/>
        <v/>
      </c>
      <c r="AB408" s="15" t="str">
        <f>IF(LEN($AA408)=0,"N",IF(LEN($AA408)&gt;1,"Error -- Availability entered in an incorrect format",IF($AA408='Control Panel'!$F$36,$AA408,IF($AA408='Control Panel'!$F$37,$AA408,IF($AA408='Control Panel'!$F$38,$AA408,IF($AA408='Control Panel'!$F$39,$AA408,IF($AA408='Control Panel'!$F$40,$AA408,IF($AA408='Control Panel'!$F$41,$AA408,"Error -- Availability entered in an incorrect format"))))))))</f>
        <v>N</v>
      </c>
    </row>
    <row r="409" spans="1:28" s="15" customFormat="1" x14ac:dyDescent="0.35">
      <c r="A409" s="7">
        <v>397</v>
      </c>
      <c r="B409" s="6"/>
      <c r="C409" s="12"/>
      <c r="D409" s="8"/>
      <c r="E409" s="12"/>
      <c r="F409" s="216" t="str">
        <f t="shared" si="12"/>
        <v>N/A</v>
      </c>
      <c r="G409" s="6"/>
      <c r="AA409" s="15" t="str">
        <f t="shared" si="13"/>
        <v/>
      </c>
      <c r="AB409" s="15" t="str">
        <f>IF(LEN($AA409)=0,"N",IF(LEN($AA409)&gt;1,"Error -- Availability entered in an incorrect format",IF($AA409='Control Panel'!$F$36,$AA409,IF($AA409='Control Panel'!$F$37,$AA409,IF($AA409='Control Panel'!$F$38,$AA409,IF($AA409='Control Panel'!$F$39,$AA409,IF($AA409='Control Panel'!$F$40,$AA409,IF($AA409='Control Panel'!$F$41,$AA409,"Error -- Availability entered in an incorrect format"))))))))</f>
        <v>N</v>
      </c>
    </row>
    <row r="410" spans="1:28" s="15" customFormat="1" x14ac:dyDescent="0.35">
      <c r="A410" s="7">
        <v>398</v>
      </c>
      <c r="B410" s="6"/>
      <c r="C410" s="12"/>
      <c r="D410" s="8"/>
      <c r="E410" s="12"/>
      <c r="F410" s="216" t="str">
        <f t="shared" si="12"/>
        <v>N/A</v>
      </c>
      <c r="G410" s="6"/>
      <c r="AA410" s="15" t="str">
        <f t="shared" si="13"/>
        <v/>
      </c>
      <c r="AB410" s="15" t="str">
        <f>IF(LEN($AA410)=0,"N",IF(LEN($AA410)&gt;1,"Error -- Availability entered in an incorrect format",IF($AA410='Control Panel'!$F$36,$AA410,IF($AA410='Control Panel'!$F$37,$AA410,IF($AA410='Control Panel'!$F$38,$AA410,IF($AA410='Control Panel'!$F$39,$AA410,IF($AA410='Control Panel'!$F$40,$AA410,IF($AA410='Control Panel'!$F$41,$AA410,"Error -- Availability entered in an incorrect format"))))))))</f>
        <v>N</v>
      </c>
    </row>
    <row r="411" spans="1:28" s="15" customFormat="1" x14ac:dyDescent="0.35">
      <c r="A411" s="7">
        <v>399</v>
      </c>
      <c r="B411" s="6"/>
      <c r="C411" s="12"/>
      <c r="D411" s="8"/>
      <c r="E411" s="12"/>
      <c r="F411" s="216" t="str">
        <f t="shared" si="12"/>
        <v>N/A</v>
      </c>
      <c r="G411" s="6"/>
      <c r="AA411" s="15" t="str">
        <f t="shared" si="13"/>
        <v/>
      </c>
      <c r="AB411" s="15" t="str">
        <f>IF(LEN($AA411)=0,"N",IF(LEN($AA411)&gt;1,"Error -- Availability entered in an incorrect format",IF($AA411='Control Panel'!$F$36,$AA411,IF($AA411='Control Panel'!$F$37,$AA411,IF($AA411='Control Panel'!$F$38,$AA411,IF($AA411='Control Panel'!$F$39,$AA411,IF($AA411='Control Panel'!$F$40,$AA411,IF($AA411='Control Panel'!$F$41,$AA411,"Error -- Availability entered in an incorrect format"))))))))</f>
        <v>N</v>
      </c>
    </row>
    <row r="412" spans="1:28" s="15" customFormat="1" x14ac:dyDescent="0.35">
      <c r="A412" s="7">
        <v>400</v>
      </c>
      <c r="B412" s="6"/>
      <c r="C412" s="12"/>
      <c r="D412" s="8"/>
      <c r="E412" s="12"/>
      <c r="F412" s="216" t="str">
        <f t="shared" si="12"/>
        <v>N/A</v>
      </c>
      <c r="G412" s="6"/>
      <c r="AA412" s="15" t="str">
        <f t="shared" si="13"/>
        <v/>
      </c>
      <c r="AB412" s="15" t="str">
        <f>IF(LEN($AA412)=0,"N",IF(LEN($AA412)&gt;1,"Error -- Availability entered in an incorrect format",IF($AA412='Control Panel'!$F$36,$AA412,IF($AA412='Control Panel'!$F$37,$AA412,IF($AA412='Control Panel'!$F$38,$AA412,IF($AA412='Control Panel'!$F$39,$AA412,IF($AA412='Control Panel'!$F$40,$AA412,IF($AA412='Control Panel'!$F$41,$AA412,"Error -- Availability entered in an incorrect format"))))))))</f>
        <v>N</v>
      </c>
    </row>
    <row r="413" spans="1:28" s="15" customFormat="1" x14ac:dyDescent="0.35">
      <c r="A413" s="7">
        <v>401</v>
      </c>
      <c r="B413" s="6"/>
      <c r="C413" s="12"/>
      <c r="D413" s="8"/>
      <c r="E413" s="12"/>
      <c r="F413" s="216" t="str">
        <f t="shared" si="12"/>
        <v>N/A</v>
      </c>
      <c r="G413" s="6"/>
      <c r="AA413" s="15" t="str">
        <f t="shared" si="13"/>
        <v/>
      </c>
      <c r="AB413" s="15" t="str">
        <f>IF(LEN($AA413)=0,"N",IF(LEN($AA413)&gt;1,"Error -- Availability entered in an incorrect format",IF($AA413='Control Panel'!$F$36,$AA413,IF($AA413='Control Panel'!$F$37,$AA413,IF($AA413='Control Panel'!$F$38,$AA413,IF($AA413='Control Panel'!$F$39,$AA413,IF($AA413='Control Panel'!$F$40,$AA413,IF($AA413='Control Panel'!$F$41,$AA413,"Error -- Availability entered in an incorrect format"))))))))</f>
        <v>N</v>
      </c>
    </row>
    <row r="414" spans="1:28" s="15" customFormat="1" x14ac:dyDescent="0.35">
      <c r="A414" s="7">
        <v>402</v>
      </c>
      <c r="B414" s="6"/>
      <c r="C414" s="12"/>
      <c r="D414" s="8"/>
      <c r="E414" s="12"/>
      <c r="F414" s="216" t="str">
        <f t="shared" si="12"/>
        <v>N/A</v>
      </c>
      <c r="G414" s="6"/>
      <c r="AA414" s="15" t="str">
        <f t="shared" si="13"/>
        <v/>
      </c>
      <c r="AB414" s="15" t="str">
        <f>IF(LEN($AA414)=0,"N",IF(LEN($AA414)&gt;1,"Error -- Availability entered in an incorrect format",IF($AA414='Control Panel'!$F$36,$AA414,IF($AA414='Control Panel'!$F$37,$AA414,IF($AA414='Control Panel'!$F$38,$AA414,IF($AA414='Control Panel'!$F$39,$AA414,IF($AA414='Control Panel'!$F$40,$AA414,IF($AA414='Control Panel'!$F$41,$AA414,"Error -- Availability entered in an incorrect format"))))))))</f>
        <v>N</v>
      </c>
    </row>
    <row r="415" spans="1:28" s="15" customFormat="1" x14ac:dyDescent="0.35">
      <c r="A415" s="7">
        <v>403</v>
      </c>
      <c r="B415" s="6"/>
      <c r="C415" s="12"/>
      <c r="D415" s="8"/>
      <c r="E415" s="12"/>
      <c r="F415" s="216" t="str">
        <f t="shared" si="12"/>
        <v>N/A</v>
      </c>
      <c r="G415" s="6"/>
      <c r="AA415" s="15" t="str">
        <f t="shared" si="13"/>
        <v/>
      </c>
      <c r="AB415" s="15" t="str">
        <f>IF(LEN($AA415)=0,"N",IF(LEN($AA415)&gt;1,"Error -- Availability entered in an incorrect format",IF($AA415='Control Panel'!$F$36,$AA415,IF($AA415='Control Panel'!$F$37,$AA415,IF($AA415='Control Panel'!$F$38,$AA415,IF($AA415='Control Panel'!$F$39,$AA415,IF($AA415='Control Panel'!$F$40,$AA415,IF($AA415='Control Panel'!$F$41,$AA415,"Error -- Availability entered in an incorrect format"))))))))</f>
        <v>N</v>
      </c>
    </row>
    <row r="416" spans="1:28" s="15" customFormat="1" x14ac:dyDescent="0.35">
      <c r="A416" s="7">
        <v>404</v>
      </c>
      <c r="B416" s="6"/>
      <c r="C416" s="12"/>
      <c r="D416" s="8"/>
      <c r="E416" s="12"/>
      <c r="F416" s="216" t="str">
        <f t="shared" si="12"/>
        <v>N/A</v>
      </c>
      <c r="G416" s="6"/>
      <c r="AA416" s="15" t="str">
        <f t="shared" si="13"/>
        <v/>
      </c>
      <c r="AB416" s="15" t="str">
        <f>IF(LEN($AA416)=0,"N",IF(LEN($AA416)&gt;1,"Error -- Availability entered in an incorrect format",IF($AA416='Control Panel'!$F$36,$AA416,IF($AA416='Control Panel'!$F$37,$AA416,IF($AA416='Control Panel'!$F$38,$AA416,IF($AA416='Control Panel'!$F$39,$AA416,IF($AA416='Control Panel'!$F$40,$AA416,IF($AA416='Control Panel'!$F$41,$AA416,"Error -- Availability entered in an incorrect format"))))))))</f>
        <v>N</v>
      </c>
    </row>
    <row r="417" spans="1:28" s="15" customFormat="1" x14ac:dyDescent="0.35">
      <c r="A417" s="7">
        <v>405</v>
      </c>
      <c r="B417" s="6"/>
      <c r="C417" s="12"/>
      <c r="D417" s="8"/>
      <c r="E417" s="12"/>
      <c r="F417" s="216" t="str">
        <f t="shared" si="12"/>
        <v>N/A</v>
      </c>
      <c r="G417" s="6"/>
      <c r="AA417" s="15" t="str">
        <f t="shared" si="13"/>
        <v/>
      </c>
      <c r="AB417" s="15" t="str">
        <f>IF(LEN($AA417)=0,"N",IF(LEN($AA417)&gt;1,"Error -- Availability entered in an incorrect format",IF($AA417='Control Panel'!$F$36,$AA417,IF($AA417='Control Panel'!$F$37,$AA417,IF($AA417='Control Panel'!$F$38,$AA417,IF($AA417='Control Panel'!$F$39,$AA417,IF($AA417='Control Panel'!$F$40,$AA417,IF($AA417='Control Panel'!$F$41,$AA417,"Error -- Availability entered in an incorrect format"))))))))</f>
        <v>N</v>
      </c>
    </row>
    <row r="418" spans="1:28" s="15" customFormat="1" x14ac:dyDescent="0.35">
      <c r="A418" s="7">
        <v>406</v>
      </c>
      <c r="B418" s="6"/>
      <c r="C418" s="12"/>
      <c r="D418" s="8"/>
      <c r="E418" s="12"/>
      <c r="F418" s="216" t="str">
        <f t="shared" si="12"/>
        <v>N/A</v>
      </c>
      <c r="G418" s="6"/>
      <c r="AA418" s="15" t="str">
        <f t="shared" si="13"/>
        <v/>
      </c>
      <c r="AB418" s="15" t="str">
        <f>IF(LEN($AA418)=0,"N",IF(LEN($AA418)&gt;1,"Error -- Availability entered in an incorrect format",IF($AA418='Control Panel'!$F$36,$AA418,IF($AA418='Control Panel'!$F$37,$AA418,IF($AA418='Control Panel'!$F$38,$AA418,IF($AA418='Control Panel'!$F$39,$AA418,IF($AA418='Control Panel'!$F$40,$AA418,IF($AA418='Control Panel'!$F$41,$AA418,"Error -- Availability entered in an incorrect format"))))))))</f>
        <v>N</v>
      </c>
    </row>
    <row r="419" spans="1:28" s="15" customFormat="1" x14ac:dyDescent="0.35">
      <c r="A419" s="7">
        <v>407</v>
      </c>
      <c r="B419" s="6"/>
      <c r="C419" s="12"/>
      <c r="D419" s="8"/>
      <c r="E419" s="12"/>
      <c r="F419" s="216" t="str">
        <f t="shared" si="12"/>
        <v>N/A</v>
      </c>
      <c r="G419" s="6"/>
      <c r="AA419" s="15" t="str">
        <f t="shared" si="13"/>
        <v/>
      </c>
      <c r="AB419" s="15" t="str">
        <f>IF(LEN($AA419)=0,"N",IF(LEN($AA419)&gt;1,"Error -- Availability entered in an incorrect format",IF($AA419='Control Panel'!$F$36,$AA419,IF($AA419='Control Panel'!$F$37,$AA419,IF($AA419='Control Panel'!$F$38,$AA419,IF($AA419='Control Panel'!$F$39,$AA419,IF($AA419='Control Panel'!$F$40,$AA419,IF($AA419='Control Panel'!$F$41,$AA419,"Error -- Availability entered in an incorrect format"))))))))</f>
        <v>N</v>
      </c>
    </row>
    <row r="420" spans="1:28" s="15" customFormat="1" x14ac:dyDescent="0.35">
      <c r="A420" s="7">
        <v>408</v>
      </c>
      <c r="B420" s="6"/>
      <c r="C420" s="12"/>
      <c r="D420" s="8"/>
      <c r="E420" s="12"/>
      <c r="F420" s="216" t="str">
        <f t="shared" si="12"/>
        <v>N/A</v>
      </c>
      <c r="G420" s="6"/>
      <c r="AA420" s="15" t="str">
        <f t="shared" si="13"/>
        <v/>
      </c>
      <c r="AB420" s="15" t="str">
        <f>IF(LEN($AA420)=0,"N",IF(LEN($AA420)&gt;1,"Error -- Availability entered in an incorrect format",IF($AA420='Control Panel'!$F$36,$AA420,IF($AA420='Control Panel'!$F$37,$AA420,IF($AA420='Control Panel'!$F$38,$AA420,IF($AA420='Control Panel'!$F$39,$AA420,IF($AA420='Control Panel'!$F$40,$AA420,IF($AA420='Control Panel'!$F$41,$AA420,"Error -- Availability entered in an incorrect format"))))))))</f>
        <v>N</v>
      </c>
    </row>
    <row r="421" spans="1:28" s="15" customFormat="1" x14ac:dyDescent="0.35">
      <c r="A421" s="7">
        <v>409</v>
      </c>
      <c r="B421" s="6"/>
      <c r="C421" s="12"/>
      <c r="D421" s="8"/>
      <c r="E421" s="12"/>
      <c r="F421" s="216" t="str">
        <f t="shared" si="12"/>
        <v>N/A</v>
      </c>
      <c r="G421" s="6"/>
      <c r="AA421" s="15" t="str">
        <f t="shared" si="13"/>
        <v/>
      </c>
      <c r="AB421" s="15" t="str">
        <f>IF(LEN($AA421)=0,"N",IF(LEN($AA421)&gt;1,"Error -- Availability entered in an incorrect format",IF($AA421='Control Panel'!$F$36,$AA421,IF($AA421='Control Panel'!$F$37,$AA421,IF($AA421='Control Panel'!$F$38,$AA421,IF($AA421='Control Panel'!$F$39,$AA421,IF($AA421='Control Panel'!$F$40,$AA421,IF($AA421='Control Panel'!$F$41,$AA421,"Error -- Availability entered in an incorrect format"))))))))</f>
        <v>N</v>
      </c>
    </row>
    <row r="422" spans="1:28" s="15" customFormat="1" x14ac:dyDescent="0.35">
      <c r="A422" s="7">
        <v>410</v>
      </c>
      <c r="B422" s="6"/>
      <c r="C422" s="12"/>
      <c r="D422" s="8"/>
      <c r="E422" s="12"/>
      <c r="F422" s="216" t="str">
        <f t="shared" si="12"/>
        <v>N/A</v>
      </c>
      <c r="G422" s="6"/>
      <c r="AA422" s="15" t="str">
        <f t="shared" si="13"/>
        <v/>
      </c>
      <c r="AB422" s="15" t="str">
        <f>IF(LEN($AA422)=0,"N",IF(LEN($AA422)&gt;1,"Error -- Availability entered in an incorrect format",IF($AA422='Control Panel'!$F$36,$AA422,IF($AA422='Control Panel'!$F$37,$AA422,IF($AA422='Control Panel'!$F$38,$AA422,IF($AA422='Control Panel'!$F$39,$AA422,IF($AA422='Control Panel'!$F$40,$AA422,IF($AA422='Control Panel'!$F$41,$AA422,"Error -- Availability entered in an incorrect format"))))))))</f>
        <v>N</v>
      </c>
    </row>
    <row r="423" spans="1:28" s="15" customFormat="1" x14ac:dyDescent="0.35">
      <c r="A423" s="7">
        <v>411</v>
      </c>
      <c r="B423" s="6"/>
      <c r="C423" s="12"/>
      <c r="D423" s="8"/>
      <c r="E423" s="12"/>
      <c r="F423" s="216" t="str">
        <f t="shared" si="12"/>
        <v>N/A</v>
      </c>
      <c r="G423" s="6"/>
      <c r="AA423" s="15" t="str">
        <f t="shared" si="13"/>
        <v/>
      </c>
      <c r="AB423" s="15" t="str">
        <f>IF(LEN($AA423)=0,"N",IF(LEN($AA423)&gt;1,"Error -- Availability entered in an incorrect format",IF($AA423='Control Panel'!$F$36,$AA423,IF($AA423='Control Panel'!$F$37,$AA423,IF($AA423='Control Panel'!$F$38,$AA423,IF($AA423='Control Panel'!$F$39,$AA423,IF($AA423='Control Panel'!$F$40,$AA423,IF($AA423='Control Panel'!$F$41,$AA423,"Error -- Availability entered in an incorrect format"))))))))</f>
        <v>N</v>
      </c>
    </row>
    <row r="424" spans="1:28" s="15" customFormat="1" x14ac:dyDescent="0.35">
      <c r="A424" s="7">
        <v>412</v>
      </c>
      <c r="B424" s="6"/>
      <c r="C424" s="12"/>
      <c r="D424" s="8"/>
      <c r="E424" s="12"/>
      <c r="F424" s="216" t="str">
        <f t="shared" si="12"/>
        <v>N/A</v>
      </c>
      <c r="G424" s="6"/>
      <c r="AA424" s="15" t="str">
        <f t="shared" si="13"/>
        <v/>
      </c>
      <c r="AB424" s="15" t="str">
        <f>IF(LEN($AA424)=0,"N",IF(LEN($AA424)&gt;1,"Error -- Availability entered in an incorrect format",IF($AA424='Control Panel'!$F$36,$AA424,IF($AA424='Control Panel'!$F$37,$AA424,IF($AA424='Control Panel'!$F$38,$AA424,IF($AA424='Control Panel'!$F$39,$AA424,IF($AA424='Control Panel'!$F$40,$AA424,IF($AA424='Control Panel'!$F$41,$AA424,"Error -- Availability entered in an incorrect format"))))))))</f>
        <v>N</v>
      </c>
    </row>
    <row r="425" spans="1:28" s="15" customFormat="1" x14ac:dyDescent="0.35">
      <c r="A425" s="7">
        <v>413</v>
      </c>
      <c r="B425" s="6"/>
      <c r="C425" s="12"/>
      <c r="D425" s="8"/>
      <c r="E425" s="12"/>
      <c r="F425" s="216" t="str">
        <f t="shared" si="12"/>
        <v>N/A</v>
      </c>
      <c r="G425" s="6"/>
      <c r="AA425" s="15" t="str">
        <f t="shared" si="13"/>
        <v/>
      </c>
      <c r="AB425" s="15" t="str">
        <f>IF(LEN($AA425)=0,"N",IF(LEN($AA425)&gt;1,"Error -- Availability entered in an incorrect format",IF($AA425='Control Panel'!$F$36,$AA425,IF($AA425='Control Panel'!$F$37,$AA425,IF($AA425='Control Panel'!$F$38,$AA425,IF($AA425='Control Panel'!$F$39,$AA425,IF($AA425='Control Panel'!$F$40,$AA425,IF($AA425='Control Panel'!$F$41,$AA425,"Error -- Availability entered in an incorrect format"))))))))</f>
        <v>N</v>
      </c>
    </row>
    <row r="426" spans="1:28" s="15" customFormat="1" x14ac:dyDescent="0.35">
      <c r="A426" s="7">
        <v>414</v>
      </c>
      <c r="B426" s="6"/>
      <c r="C426" s="12"/>
      <c r="D426" s="8"/>
      <c r="E426" s="12"/>
      <c r="F426" s="216" t="str">
        <f t="shared" si="12"/>
        <v>N/A</v>
      </c>
      <c r="G426" s="6"/>
      <c r="AA426" s="15" t="str">
        <f t="shared" si="13"/>
        <v/>
      </c>
      <c r="AB426" s="15" t="str">
        <f>IF(LEN($AA426)=0,"N",IF(LEN($AA426)&gt;1,"Error -- Availability entered in an incorrect format",IF($AA426='Control Panel'!$F$36,$AA426,IF($AA426='Control Panel'!$F$37,$AA426,IF($AA426='Control Panel'!$F$38,$AA426,IF($AA426='Control Panel'!$F$39,$AA426,IF($AA426='Control Panel'!$F$40,$AA426,IF($AA426='Control Panel'!$F$41,$AA426,"Error -- Availability entered in an incorrect format"))))))))</f>
        <v>N</v>
      </c>
    </row>
    <row r="427" spans="1:28" s="15" customFormat="1" x14ac:dyDescent="0.35">
      <c r="A427" s="7">
        <v>415</v>
      </c>
      <c r="B427" s="6"/>
      <c r="C427" s="12"/>
      <c r="D427" s="8"/>
      <c r="E427" s="12"/>
      <c r="F427" s="216" t="str">
        <f t="shared" si="12"/>
        <v>N/A</v>
      </c>
      <c r="G427" s="6"/>
      <c r="AA427" s="15" t="str">
        <f t="shared" si="13"/>
        <v/>
      </c>
      <c r="AB427" s="15" t="str">
        <f>IF(LEN($AA427)=0,"N",IF(LEN($AA427)&gt;1,"Error -- Availability entered in an incorrect format",IF($AA427='Control Panel'!$F$36,$AA427,IF($AA427='Control Panel'!$F$37,$AA427,IF($AA427='Control Panel'!$F$38,$AA427,IF($AA427='Control Panel'!$F$39,$AA427,IF($AA427='Control Panel'!$F$40,$AA427,IF($AA427='Control Panel'!$F$41,$AA427,"Error -- Availability entered in an incorrect format"))))))))</f>
        <v>N</v>
      </c>
    </row>
    <row r="428" spans="1:28" s="15" customFormat="1" x14ac:dyDescent="0.35">
      <c r="A428" s="7">
        <v>416</v>
      </c>
      <c r="B428" s="6"/>
      <c r="C428" s="12"/>
      <c r="D428" s="8"/>
      <c r="E428" s="12"/>
      <c r="F428" s="216" t="str">
        <f t="shared" si="12"/>
        <v>N/A</v>
      </c>
      <c r="G428" s="6"/>
      <c r="AA428" s="15" t="str">
        <f t="shared" si="13"/>
        <v/>
      </c>
      <c r="AB428" s="15" t="str">
        <f>IF(LEN($AA428)=0,"N",IF(LEN($AA428)&gt;1,"Error -- Availability entered in an incorrect format",IF($AA428='Control Panel'!$F$36,$AA428,IF($AA428='Control Panel'!$F$37,$AA428,IF($AA428='Control Panel'!$F$38,$AA428,IF($AA428='Control Panel'!$F$39,$AA428,IF($AA428='Control Panel'!$F$40,$AA428,IF($AA428='Control Panel'!$F$41,$AA428,"Error -- Availability entered in an incorrect format"))))))))</f>
        <v>N</v>
      </c>
    </row>
    <row r="429" spans="1:28" s="15" customFormat="1" x14ac:dyDescent="0.35">
      <c r="A429" s="7">
        <v>417</v>
      </c>
      <c r="B429" s="6"/>
      <c r="C429" s="12"/>
      <c r="D429" s="8"/>
      <c r="E429" s="12"/>
      <c r="F429" s="216" t="str">
        <f t="shared" si="12"/>
        <v>N/A</v>
      </c>
      <c r="G429" s="6"/>
      <c r="AA429" s="15" t="str">
        <f t="shared" si="13"/>
        <v/>
      </c>
      <c r="AB429" s="15" t="str">
        <f>IF(LEN($AA429)=0,"N",IF(LEN($AA429)&gt;1,"Error -- Availability entered in an incorrect format",IF($AA429='Control Panel'!$F$36,$AA429,IF($AA429='Control Panel'!$F$37,$AA429,IF($AA429='Control Panel'!$F$38,$AA429,IF($AA429='Control Panel'!$F$39,$AA429,IF($AA429='Control Panel'!$F$40,$AA429,IF($AA429='Control Panel'!$F$41,$AA429,"Error -- Availability entered in an incorrect format"))))))))</f>
        <v>N</v>
      </c>
    </row>
    <row r="430" spans="1:28" s="15" customFormat="1" x14ac:dyDescent="0.35">
      <c r="A430" s="7">
        <v>418</v>
      </c>
      <c r="B430" s="6"/>
      <c r="C430" s="12"/>
      <c r="D430" s="8"/>
      <c r="E430" s="12"/>
      <c r="F430" s="216" t="str">
        <f t="shared" si="12"/>
        <v>N/A</v>
      </c>
      <c r="G430" s="6"/>
      <c r="AA430" s="15" t="str">
        <f t="shared" si="13"/>
        <v/>
      </c>
      <c r="AB430" s="15" t="str">
        <f>IF(LEN($AA430)=0,"N",IF(LEN($AA430)&gt;1,"Error -- Availability entered in an incorrect format",IF($AA430='Control Panel'!$F$36,$AA430,IF($AA430='Control Panel'!$F$37,$AA430,IF($AA430='Control Panel'!$F$38,$AA430,IF($AA430='Control Panel'!$F$39,$AA430,IF($AA430='Control Panel'!$F$40,$AA430,IF($AA430='Control Panel'!$F$41,$AA430,"Error -- Availability entered in an incorrect format"))))))))</f>
        <v>N</v>
      </c>
    </row>
    <row r="431" spans="1:28" s="15" customFormat="1" x14ac:dyDescent="0.35">
      <c r="A431" s="7">
        <v>419</v>
      </c>
      <c r="B431" s="6"/>
      <c r="C431" s="12"/>
      <c r="D431" s="8"/>
      <c r="E431" s="12"/>
      <c r="F431" s="216" t="str">
        <f t="shared" si="12"/>
        <v>N/A</v>
      </c>
      <c r="G431" s="6"/>
      <c r="AA431" s="15" t="str">
        <f t="shared" si="13"/>
        <v/>
      </c>
      <c r="AB431" s="15" t="str">
        <f>IF(LEN($AA431)=0,"N",IF(LEN($AA431)&gt;1,"Error -- Availability entered in an incorrect format",IF($AA431='Control Panel'!$F$36,$AA431,IF($AA431='Control Panel'!$F$37,$AA431,IF($AA431='Control Panel'!$F$38,$AA431,IF($AA431='Control Panel'!$F$39,$AA431,IF($AA431='Control Panel'!$F$40,$AA431,IF($AA431='Control Panel'!$F$41,$AA431,"Error -- Availability entered in an incorrect format"))))))))</f>
        <v>N</v>
      </c>
    </row>
    <row r="432" spans="1:28" s="15" customFormat="1" x14ac:dyDescent="0.35">
      <c r="A432" s="7">
        <v>420</v>
      </c>
      <c r="B432" s="6"/>
      <c r="C432" s="12"/>
      <c r="D432" s="8"/>
      <c r="E432" s="12"/>
      <c r="F432" s="216" t="str">
        <f t="shared" si="12"/>
        <v>N/A</v>
      </c>
      <c r="G432" s="6"/>
      <c r="AA432" s="15" t="str">
        <f t="shared" si="13"/>
        <v/>
      </c>
      <c r="AB432" s="15" t="str">
        <f>IF(LEN($AA432)=0,"N",IF(LEN($AA432)&gt;1,"Error -- Availability entered in an incorrect format",IF($AA432='Control Panel'!$F$36,$AA432,IF($AA432='Control Panel'!$F$37,$AA432,IF($AA432='Control Panel'!$F$38,$AA432,IF($AA432='Control Panel'!$F$39,$AA432,IF($AA432='Control Panel'!$F$40,$AA432,IF($AA432='Control Panel'!$F$41,$AA432,"Error -- Availability entered in an incorrect format"))))))))</f>
        <v>N</v>
      </c>
    </row>
    <row r="433" spans="1:28" s="15" customFormat="1" x14ac:dyDescent="0.35">
      <c r="A433" s="7">
        <v>421</v>
      </c>
      <c r="B433" s="6"/>
      <c r="C433" s="12"/>
      <c r="D433" s="8"/>
      <c r="E433" s="12"/>
      <c r="F433" s="216" t="str">
        <f t="shared" si="12"/>
        <v>N/A</v>
      </c>
      <c r="G433" s="6"/>
      <c r="AA433" s="15" t="str">
        <f t="shared" si="13"/>
        <v/>
      </c>
      <c r="AB433" s="15" t="str">
        <f>IF(LEN($AA433)=0,"N",IF(LEN($AA433)&gt;1,"Error -- Availability entered in an incorrect format",IF($AA433='Control Panel'!$F$36,$AA433,IF($AA433='Control Panel'!$F$37,$AA433,IF($AA433='Control Panel'!$F$38,$AA433,IF($AA433='Control Panel'!$F$39,$AA433,IF($AA433='Control Panel'!$F$40,$AA433,IF($AA433='Control Panel'!$F$41,$AA433,"Error -- Availability entered in an incorrect format"))))))))</f>
        <v>N</v>
      </c>
    </row>
    <row r="434" spans="1:28" s="15" customFormat="1" x14ac:dyDescent="0.35">
      <c r="A434" s="7">
        <v>422</v>
      </c>
      <c r="B434" s="6"/>
      <c r="C434" s="12"/>
      <c r="D434" s="8"/>
      <c r="E434" s="12"/>
      <c r="F434" s="216" t="str">
        <f t="shared" si="12"/>
        <v>N/A</v>
      </c>
      <c r="G434" s="6"/>
      <c r="AA434" s="15" t="str">
        <f t="shared" si="13"/>
        <v/>
      </c>
      <c r="AB434" s="15" t="str">
        <f>IF(LEN($AA434)=0,"N",IF(LEN($AA434)&gt;1,"Error -- Availability entered in an incorrect format",IF($AA434='Control Panel'!$F$36,$AA434,IF($AA434='Control Panel'!$F$37,$AA434,IF($AA434='Control Panel'!$F$38,$AA434,IF($AA434='Control Panel'!$F$39,$AA434,IF($AA434='Control Panel'!$F$40,$AA434,IF($AA434='Control Panel'!$F$41,$AA434,"Error -- Availability entered in an incorrect format"))))))))</f>
        <v>N</v>
      </c>
    </row>
    <row r="435" spans="1:28" s="15" customFormat="1" x14ac:dyDescent="0.35">
      <c r="A435" s="7">
        <v>423</v>
      </c>
      <c r="B435" s="6"/>
      <c r="C435" s="12"/>
      <c r="D435" s="8"/>
      <c r="E435" s="12"/>
      <c r="F435" s="216" t="str">
        <f t="shared" si="12"/>
        <v>N/A</v>
      </c>
      <c r="G435" s="6"/>
      <c r="AA435" s="15" t="str">
        <f t="shared" si="13"/>
        <v/>
      </c>
      <c r="AB435" s="15" t="str">
        <f>IF(LEN($AA435)=0,"N",IF(LEN($AA435)&gt;1,"Error -- Availability entered in an incorrect format",IF($AA435='Control Panel'!$F$36,$AA435,IF($AA435='Control Panel'!$F$37,$AA435,IF($AA435='Control Panel'!$F$38,$AA435,IF($AA435='Control Panel'!$F$39,$AA435,IF($AA435='Control Panel'!$F$40,$AA435,IF($AA435='Control Panel'!$F$41,$AA435,"Error -- Availability entered in an incorrect format"))))))))</f>
        <v>N</v>
      </c>
    </row>
    <row r="436" spans="1:28" s="15" customFormat="1" x14ac:dyDescent="0.35">
      <c r="A436" s="7">
        <v>424</v>
      </c>
      <c r="B436" s="6"/>
      <c r="C436" s="12"/>
      <c r="D436" s="8"/>
      <c r="E436" s="12"/>
      <c r="F436" s="216" t="str">
        <f t="shared" si="12"/>
        <v>N/A</v>
      </c>
      <c r="G436" s="6"/>
      <c r="AA436" s="15" t="str">
        <f t="shared" si="13"/>
        <v/>
      </c>
      <c r="AB436" s="15" t="str">
        <f>IF(LEN($AA436)=0,"N",IF(LEN($AA436)&gt;1,"Error -- Availability entered in an incorrect format",IF($AA436='Control Panel'!$F$36,$AA436,IF($AA436='Control Panel'!$F$37,$AA436,IF($AA436='Control Panel'!$F$38,$AA436,IF($AA436='Control Panel'!$F$39,$AA436,IF($AA436='Control Panel'!$F$40,$AA436,IF($AA436='Control Panel'!$F$41,$AA436,"Error -- Availability entered in an incorrect format"))))))))</f>
        <v>N</v>
      </c>
    </row>
    <row r="437" spans="1:28" s="15" customFormat="1" x14ac:dyDescent="0.35">
      <c r="A437" s="7">
        <v>425</v>
      </c>
      <c r="B437" s="6"/>
      <c r="C437" s="12"/>
      <c r="D437" s="8"/>
      <c r="E437" s="12"/>
      <c r="F437" s="216" t="str">
        <f t="shared" si="12"/>
        <v>N/A</v>
      </c>
      <c r="G437" s="6"/>
      <c r="AA437" s="15" t="str">
        <f t="shared" si="13"/>
        <v/>
      </c>
      <c r="AB437" s="15" t="str">
        <f>IF(LEN($AA437)=0,"N",IF(LEN($AA437)&gt;1,"Error -- Availability entered in an incorrect format",IF($AA437='Control Panel'!$F$36,$AA437,IF($AA437='Control Panel'!$F$37,$AA437,IF($AA437='Control Panel'!$F$38,$AA437,IF($AA437='Control Panel'!$F$39,$AA437,IF($AA437='Control Panel'!$F$40,$AA437,IF($AA437='Control Panel'!$F$41,$AA437,"Error -- Availability entered in an incorrect format"))))))))</f>
        <v>N</v>
      </c>
    </row>
    <row r="438" spans="1:28" s="15" customFormat="1" x14ac:dyDescent="0.35">
      <c r="A438" s="7">
        <v>426</v>
      </c>
      <c r="B438" s="6"/>
      <c r="C438" s="12"/>
      <c r="D438" s="8"/>
      <c r="E438" s="12"/>
      <c r="F438" s="216" t="str">
        <f t="shared" si="12"/>
        <v>N/A</v>
      </c>
      <c r="G438" s="6"/>
      <c r="AA438" s="15" t="str">
        <f t="shared" si="13"/>
        <v/>
      </c>
      <c r="AB438" s="15" t="str">
        <f>IF(LEN($AA438)=0,"N",IF(LEN($AA438)&gt;1,"Error -- Availability entered in an incorrect format",IF($AA438='Control Panel'!$F$36,$AA438,IF($AA438='Control Panel'!$F$37,$AA438,IF($AA438='Control Panel'!$F$38,$AA438,IF($AA438='Control Panel'!$F$39,$AA438,IF($AA438='Control Panel'!$F$40,$AA438,IF($AA438='Control Panel'!$F$41,$AA438,"Error -- Availability entered in an incorrect format"))))))))</f>
        <v>N</v>
      </c>
    </row>
    <row r="439" spans="1:28" s="15" customFormat="1" x14ac:dyDescent="0.35">
      <c r="A439" s="7">
        <v>427</v>
      </c>
      <c r="B439" s="6"/>
      <c r="C439" s="12"/>
      <c r="D439" s="8"/>
      <c r="E439" s="12"/>
      <c r="F439" s="216" t="str">
        <f t="shared" si="12"/>
        <v>N/A</v>
      </c>
      <c r="G439" s="6"/>
      <c r="AA439" s="15" t="str">
        <f t="shared" si="13"/>
        <v/>
      </c>
      <c r="AB439" s="15" t="str">
        <f>IF(LEN($AA439)=0,"N",IF(LEN($AA439)&gt;1,"Error -- Availability entered in an incorrect format",IF($AA439='Control Panel'!$F$36,$AA439,IF($AA439='Control Panel'!$F$37,$AA439,IF($AA439='Control Panel'!$F$38,$AA439,IF($AA439='Control Panel'!$F$39,$AA439,IF($AA439='Control Panel'!$F$40,$AA439,IF($AA439='Control Panel'!$F$41,$AA439,"Error -- Availability entered in an incorrect format"))))))))</f>
        <v>N</v>
      </c>
    </row>
    <row r="440" spans="1:28" s="15" customFormat="1" x14ac:dyDescent="0.35">
      <c r="A440" s="7">
        <v>428</v>
      </c>
      <c r="B440" s="6"/>
      <c r="C440" s="12"/>
      <c r="D440" s="8"/>
      <c r="E440" s="12"/>
      <c r="F440" s="216" t="str">
        <f t="shared" si="12"/>
        <v>N/A</v>
      </c>
      <c r="G440" s="6"/>
      <c r="AA440" s="15" t="str">
        <f t="shared" si="13"/>
        <v/>
      </c>
      <c r="AB440" s="15" t="str">
        <f>IF(LEN($AA440)=0,"N",IF(LEN($AA440)&gt;1,"Error -- Availability entered in an incorrect format",IF($AA440='Control Panel'!$F$36,$AA440,IF($AA440='Control Panel'!$F$37,$AA440,IF($AA440='Control Panel'!$F$38,$AA440,IF($AA440='Control Panel'!$F$39,$AA440,IF($AA440='Control Panel'!$F$40,$AA440,IF($AA440='Control Panel'!$F$41,$AA440,"Error -- Availability entered in an incorrect format"))))))))</f>
        <v>N</v>
      </c>
    </row>
    <row r="441" spans="1:28" s="15" customFormat="1" x14ac:dyDescent="0.35">
      <c r="A441" s="7">
        <v>429</v>
      </c>
      <c r="B441" s="6"/>
      <c r="C441" s="12"/>
      <c r="D441" s="8"/>
      <c r="E441" s="12"/>
      <c r="F441" s="216" t="str">
        <f t="shared" si="12"/>
        <v>N/A</v>
      </c>
      <c r="G441" s="6"/>
      <c r="AA441" s="15" t="str">
        <f t="shared" si="13"/>
        <v/>
      </c>
      <c r="AB441" s="15" t="str">
        <f>IF(LEN($AA441)=0,"N",IF(LEN($AA441)&gt;1,"Error -- Availability entered in an incorrect format",IF($AA441='Control Panel'!$F$36,$AA441,IF($AA441='Control Panel'!$F$37,$AA441,IF($AA441='Control Panel'!$F$38,$AA441,IF($AA441='Control Panel'!$F$39,$AA441,IF($AA441='Control Panel'!$F$40,$AA441,IF($AA441='Control Panel'!$F$41,$AA441,"Error -- Availability entered in an incorrect format"))))))))</f>
        <v>N</v>
      </c>
    </row>
    <row r="442" spans="1:28" s="15" customFormat="1" x14ac:dyDescent="0.35">
      <c r="A442" s="7">
        <v>430</v>
      </c>
      <c r="B442" s="6"/>
      <c r="C442" s="12"/>
      <c r="D442" s="8"/>
      <c r="E442" s="12"/>
      <c r="F442" s="216" t="str">
        <f t="shared" si="12"/>
        <v>N/A</v>
      </c>
      <c r="G442" s="6"/>
      <c r="AA442" s="15" t="str">
        <f t="shared" si="13"/>
        <v/>
      </c>
      <c r="AB442" s="15" t="str">
        <f>IF(LEN($AA442)=0,"N",IF(LEN($AA442)&gt;1,"Error -- Availability entered in an incorrect format",IF($AA442='Control Panel'!$F$36,$AA442,IF($AA442='Control Panel'!$F$37,$AA442,IF($AA442='Control Panel'!$F$38,$AA442,IF($AA442='Control Panel'!$F$39,$AA442,IF($AA442='Control Panel'!$F$40,$AA442,IF($AA442='Control Panel'!$F$41,$AA442,"Error -- Availability entered in an incorrect format"))))))))</f>
        <v>N</v>
      </c>
    </row>
    <row r="443" spans="1:28" s="15" customFormat="1" x14ac:dyDescent="0.35">
      <c r="A443" s="7">
        <v>431</v>
      </c>
      <c r="B443" s="6"/>
      <c r="C443" s="12"/>
      <c r="D443" s="8"/>
      <c r="E443" s="12"/>
      <c r="F443" s="216" t="str">
        <f t="shared" si="12"/>
        <v>N/A</v>
      </c>
      <c r="G443" s="6"/>
      <c r="AA443" s="15" t="str">
        <f t="shared" si="13"/>
        <v/>
      </c>
      <c r="AB443" s="15" t="str">
        <f>IF(LEN($AA443)=0,"N",IF(LEN($AA443)&gt;1,"Error -- Availability entered in an incorrect format",IF($AA443='Control Panel'!$F$36,$AA443,IF($AA443='Control Panel'!$F$37,$AA443,IF($AA443='Control Panel'!$F$38,$AA443,IF($AA443='Control Panel'!$F$39,$AA443,IF($AA443='Control Panel'!$F$40,$AA443,IF($AA443='Control Panel'!$F$41,$AA443,"Error -- Availability entered in an incorrect format"))))))))</f>
        <v>N</v>
      </c>
    </row>
    <row r="444" spans="1:28" s="15" customFormat="1" x14ac:dyDescent="0.35">
      <c r="A444" s="7">
        <v>432</v>
      </c>
      <c r="B444" s="6"/>
      <c r="C444" s="12"/>
      <c r="D444" s="8"/>
      <c r="E444" s="12"/>
      <c r="F444" s="216" t="str">
        <f t="shared" si="12"/>
        <v>N/A</v>
      </c>
      <c r="G444" s="6"/>
      <c r="AA444" s="15" t="str">
        <f t="shared" si="13"/>
        <v/>
      </c>
      <c r="AB444" s="15" t="str">
        <f>IF(LEN($AA444)=0,"N",IF(LEN($AA444)&gt;1,"Error -- Availability entered in an incorrect format",IF($AA444='Control Panel'!$F$36,$AA444,IF($AA444='Control Panel'!$F$37,$AA444,IF($AA444='Control Panel'!$F$38,$AA444,IF($AA444='Control Panel'!$F$39,$AA444,IF($AA444='Control Panel'!$F$40,$AA444,IF($AA444='Control Panel'!$F$41,$AA444,"Error -- Availability entered in an incorrect format"))))))))</f>
        <v>N</v>
      </c>
    </row>
    <row r="445" spans="1:28" s="15" customFormat="1" x14ac:dyDescent="0.35">
      <c r="A445" s="7">
        <v>433</v>
      </c>
      <c r="B445" s="6"/>
      <c r="C445" s="12"/>
      <c r="D445" s="8"/>
      <c r="E445" s="12"/>
      <c r="F445" s="216" t="str">
        <f t="shared" si="12"/>
        <v>N/A</v>
      </c>
      <c r="G445" s="6"/>
      <c r="AA445" s="15" t="str">
        <f t="shared" si="13"/>
        <v/>
      </c>
      <c r="AB445" s="15" t="str">
        <f>IF(LEN($AA445)=0,"N",IF(LEN($AA445)&gt;1,"Error -- Availability entered in an incorrect format",IF($AA445='Control Panel'!$F$36,$AA445,IF($AA445='Control Panel'!$F$37,$AA445,IF($AA445='Control Panel'!$F$38,$AA445,IF($AA445='Control Panel'!$F$39,$AA445,IF($AA445='Control Panel'!$F$40,$AA445,IF($AA445='Control Panel'!$F$41,$AA445,"Error -- Availability entered in an incorrect format"))))))))</f>
        <v>N</v>
      </c>
    </row>
    <row r="446" spans="1:28" s="15" customFormat="1" x14ac:dyDescent="0.35">
      <c r="A446" s="7">
        <v>434</v>
      </c>
      <c r="B446" s="6"/>
      <c r="C446" s="12"/>
      <c r="D446" s="8"/>
      <c r="E446" s="12"/>
      <c r="F446" s="216" t="str">
        <f t="shared" si="12"/>
        <v>N/A</v>
      </c>
      <c r="G446" s="6"/>
      <c r="AA446" s="15" t="str">
        <f t="shared" si="13"/>
        <v/>
      </c>
      <c r="AB446" s="15" t="str">
        <f>IF(LEN($AA446)=0,"N",IF(LEN($AA446)&gt;1,"Error -- Availability entered in an incorrect format",IF($AA446='Control Panel'!$F$36,$AA446,IF($AA446='Control Panel'!$F$37,$AA446,IF($AA446='Control Panel'!$F$38,$AA446,IF($AA446='Control Panel'!$F$39,$AA446,IF($AA446='Control Panel'!$F$40,$AA446,IF($AA446='Control Panel'!$F$41,$AA446,"Error -- Availability entered in an incorrect format"))))))))</f>
        <v>N</v>
      </c>
    </row>
    <row r="447" spans="1:28" s="15" customFormat="1" x14ac:dyDescent="0.35">
      <c r="A447" s="7">
        <v>435</v>
      </c>
      <c r="B447" s="6"/>
      <c r="C447" s="12"/>
      <c r="D447" s="8"/>
      <c r="E447" s="12"/>
      <c r="F447" s="216" t="str">
        <f t="shared" si="12"/>
        <v>N/A</v>
      </c>
      <c r="G447" s="6"/>
      <c r="AA447" s="15" t="str">
        <f t="shared" si="13"/>
        <v/>
      </c>
      <c r="AB447" s="15" t="str">
        <f>IF(LEN($AA447)=0,"N",IF(LEN($AA447)&gt;1,"Error -- Availability entered in an incorrect format",IF($AA447='Control Panel'!$F$36,$AA447,IF($AA447='Control Panel'!$F$37,$AA447,IF($AA447='Control Panel'!$F$38,$AA447,IF($AA447='Control Panel'!$F$39,$AA447,IF($AA447='Control Panel'!$F$40,$AA447,IF($AA447='Control Panel'!$F$41,$AA447,"Error -- Availability entered in an incorrect format"))))))))</f>
        <v>N</v>
      </c>
    </row>
    <row r="448" spans="1:28" s="15" customFormat="1" x14ac:dyDescent="0.35">
      <c r="A448" s="7">
        <v>436</v>
      </c>
      <c r="B448" s="6"/>
      <c r="C448" s="12"/>
      <c r="D448" s="8"/>
      <c r="E448" s="12"/>
      <c r="F448" s="216" t="str">
        <f t="shared" si="12"/>
        <v>N/A</v>
      </c>
      <c r="G448" s="6"/>
      <c r="AA448" s="15" t="str">
        <f t="shared" si="13"/>
        <v/>
      </c>
      <c r="AB448" s="15" t="str">
        <f>IF(LEN($AA448)=0,"N",IF(LEN($AA448)&gt;1,"Error -- Availability entered in an incorrect format",IF($AA448='Control Panel'!$F$36,$AA448,IF($AA448='Control Panel'!$F$37,$AA448,IF($AA448='Control Panel'!$F$38,$AA448,IF($AA448='Control Panel'!$F$39,$AA448,IF($AA448='Control Panel'!$F$40,$AA448,IF($AA448='Control Panel'!$F$41,$AA448,"Error -- Availability entered in an incorrect format"))))))))</f>
        <v>N</v>
      </c>
    </row>
    <row r="449" spans="1:28" s="15" customFormat="1" x14ac:dyDescent="0.35">
      <c r="A449" s="7">
        <v>437</v>
      </c>
      <c r="B449" s="6"/>
      <c r="C449" s="12"/>
      <c r="D449" s="8"/>
      <c r="E449" s="12"/>
      <c r="F449" s="216" t="str">
        <f t="shared" si="12"/>
        <v>N/A</v>
      </c>
      <c r="G449" s="6"/>
      <c r="AA449" s="15" t="str">
        <f t="shared" si="13"/>
        <v/>
      </c>
      <c r="AB449" s="15" t="str">
        <f>IF(LEN($AA449)=0,"N",IF(LEN($AA449)&gt;1,"Error -- Availability entered in an incorrect format",IF($AA449='Control Panel'!$F$36,$AA449,IF($AA449='Control Panel'!$F$37,$AA449,IF($AA449='Control Panel'!$F$38,$AA449,IF($AA449='Control Panel'!$F$39,$AA449,IF($AA449='Control Panel'!$F$40,$AA449,IF($AA449='Control Panel'!$F$41,$AA449,"Error -- Availability entered in an incorrect format"))))))))</f>
        <v>N</v>
      </c>
    </row>
    <row r="450" spans="1:28" s="15" customFormat="1" x14ac:dyDescent="0.35">
      <c r="A450" s="7">
        <v>438</v>
      </c>
      <c r="B450" s="6"/>
      <c r="C450" s="12"/>
      <c r="D450" s="8"/>
      <c r="E450" s="12"/>
      <c r="F450" s="216" t="str">
        <f t="shared" si="12"/>
        <v>N/A</v>
      </c>
      <c r="G450" s="6"/>
      <c r="AA450" s="15" t="str">
        <f t="shared" si="13"/>
        <v/>
      </c>
      <c r="AB450" s="15" t="str">
        <f>IF(LEN($AA450)=0,"N",IF(LEN($AA450)&gt;1,"Error -- Availability entered in an incorrect format",IF($AA450='Control Panel'!$F$36,$AA450,IF($AA450='Control Panel'!$F$37,$AA450,IF($AA450='Control Panel'!$F$38,$AA450,IF($AA450='Control Panel'!$F$39,$AA450,IF($AA450='Control Panel'!$F$40,$AA450,IF($AA450='Control Panel'!$F$41,$AA450,"Error -- Availability entered in an incorrect format"))))))))</f>
        <v>N</v>
      </c>
    </row>
    <row r="451" spans="1:28" s="15" customFormat="1" x14ac:dyDescent="0.35">
      <c r="A451" s="7">
        <v>439</v>
      </c>
      <c r="B451" s="6"/>
      <c r="C451" s="12"/>
      <c r="D451" s="8"/>
      <c r="E451" s="12"/>
      <c r="F451" s="216" t="str">
        <f t="shared" si="12"/>
        <v>N/A</v>
      </c>
      <c r="G451" s="6"/>
      <c r="AA451" s="15" t="str">
        <f t="shared" si="13"/>
        <v/>
      </c>
      <c r="AB451" s="15" t="str">
        <f>IF(LEN($AA451)=0,"N",IF(LEN($AA451)&gt;1,"Error -- Availability entered in an incorrect format",IF($AA451='Control Panel'!$F$36,$AA451,IF($AA451='Control Panel'!$F$37,$AA451,IF($AA451='Control Panel'!$F$38,$AA451,IF($AA451='Control Panel'!$F$39,$AA451,IF($AA451='Control Panel'!$F$40,$AA451,IF($AA451='Control Panel'!$F$41,$AA451,"Error -- Availability entered in an incorrect format"))))))))</f>
        <v>N</v>
      </c>
    </row>
    <row r="452" spans="1:28" s="15" customFormat="1" x14ac:dyDescent="0.35">
      <c r="A452" s="7">
        <v>440</v>
      </c>
      <c r="B452" s="6"/>
      <c r="C452" s="12"/>
      <c r="D452" s="8"/>
      <c r="E452" s="12"/>
      <c r="F452" s="216" t="str">
        <f t="shared" si="12"/>
        <v>N/A</v>
      </c>
      <c r="G452" s="6"/>
      <c r="AA452" s="15" t="str">
        <f t="shared" si="13"/>
        <v/>
      </c>
      <c r="AB452" s="15" t="str">
        <f>IF(LEN($AA452)=0,"N",IF(LEN($AA452)&gt;1,"Error -- Availability entered in an incorrect format",IF($AA452='Control Panel'!$F$36,$AA452,IF($AA452='Control Panel'!$F$37,$AA452,IF($AA452='Control Panel'!$F$38,$AA452,IF($AA452='Control Panel'!$F$39,$AA452,IF($AA452='Control Panel'!$F$40,$AA452,IF($AA452='Control Panel'!$F$41,$AA452,"Error -- Availability entered in an incorrect format"))))))))</f>
        <v>N</v>
      </c>
    </row>
    <row r="453" spans="1:28" s="15" customFormat="1" x14ac:dyDescent="0.35">
      <c r="A453" s="7">
        <v>441</v>
      </c>
      <c r="B453" s="6"/>
      <c r="C453" s="12"/>
      <c r="D453" s="8"/>
      <c r="E453" s="12"/>
      <c r="F453" s="216" t="str">
        <f t="shared" si="12"/>
        <v>N/A</v>
      </c>
      <c r="G453" s="6"/>
      <c r="AA453" s="15" t="str">
        <f t="shared" si="13"/>
        <v/>
      </c>
      <c r="AB453" s="15" t="str">
        <f>IF(LEN($AA453)=0,"N",IF(LEN($AA453)&gt;1,"Error -- Availability entered in an incorrect format",IF($AA453='Control Panel'!$F$36,$AA453,IF($AA453='Control Panel'!$F$37,$AA453,IF($AA453='Control Panel'!$F$38,$AA453,IF($AA453='Control Panel'!$F$39,$AA453,IF($AA453='Control Panel'!$F$40,$AA453,IF($AA453='Control Panel'!$F$41,$AA453,"Error -- Availability entered in an incorrect format"))))))))</f>
        <v>N</v>
      </c>
    </row>
    <row r="454" spans="1:28" s="15" customFormat="1" x14ac:dyDescent="0.35">
      <c r="A454" s="7">
        <v>442</v>
      </c>
      <c r="B454" s="6"/>
      <c r="C454" s="12"/>
      <c r="D454" s="8"/>
      <c r="E454" s="12"/>
      <c r="F454" s="216" t="str">
        <f t="shared" si="12"/>
        <v>N/A</v>
      </c>
      <c r="G454" s="6"/>
      <c r="AA454" s="15" t="str">
        <f t="shared" si="13"/>
        <v/>
      </c>
      <c r="AB454" s="15" t="str">
        <f>IF(LEN($AA454)=0,"N",IF(LEN($AA454)&gt;1,"Error -- Availability entered in an incorrect format",IF($AA454='Control Panel'!$F$36,$AA454,IF($AA454='Control Panel'!$F$37,$AA454,IF($AA454='Control Panel'!$F$38,$AA454,IF($AA454='Control Panel'!$F$39,$AA454,IF($AA454='Control Panel'!$F$40,$AA454,IF($AA454='Control Panel'!$F$41,$AA454,"Error -- Availability entered in an incorrect format"))))))))</f>
        <v>N</v>
      </c>
    </row>
    <row r="455" spans="1:28" s="15" customFormat="1" x14ac:dyDescent="0.35">
      <c r="A455" s="7">
        <v>443</v>
      </c>
      <c r="B455" s="6"/>
      <c r="C455" s="12"/>
      <c r="D455" s="8"/>
      <c r="E455" s="12"/>
      <c r="F455" s="216" t="str">
        <f t="shared" si="12"/>
        <v>N/A</v>
      </c>
      <c r="G455" s="6"/>
      <c r="AA455" s="15" t="str">
        <f t="shared" si="13"/>
        <v/>
      </c>
      <c r="AB455" s="15" t="str">
        <f>IF(LEN($AA455)=0,"N",IF(LEN($AA455)&gt;1,"Error -- Availability entered in an incorrect format",IF($AA455='Control Panel'!$F$36,$AA455,IF($AA455='Control Panel'!$F$37,$AA455,IF($AA455='Control Panel'!$F$38,$AA455,IF($AA455='Control Panel'!$F$39,$AA455,IF($AA455='Control Panel'!$F$40,$AA455,IF($AA455='Control Panel'!$F$41,$AA455,"Error -- Availability entered in an incorrect format"))))))))</f>
        <v>N</v>
      </c>
    </row>
    <row r="456" spans="1:28" s="15" customFormat="1" x14ac:dyDescent="0.35">
      <c r="A456" s="7">
        <v>444</v>
      </c>
      <c r="B456" s="6"/>
      <c r="C456" s="12"/>
      <c r="D456" s="8"/>
      <c r="E456" s="12"/>
      <c r="F456" s="216" t="str">
        <f t="shared" si="12"/>
        <v>N/A</v>
      </c>
      <c r="G456" s="6"/>
      <c r="AA456" s="15" t="str">
        <f t="shared" si="13"/>
        <v/>
      </c>
      <c r="AB456" s="15" t="str">
        <f>IF(LEN($AA456)=0,"N",IF(LEN($AA456)&gt;1,"Error -- Availability entered in an incorrect format",IF($AA456='Control Panel'!$F$36,$AA456,IF($AA456='Control Panel'!$F$37,$AA456,IF($AA456='Control Panel'!$F$38,$AA456,IF($AA456='Control Panel'!$F$39,$AA456,IF($AA456='Control Panel'!$F$40,$AA456,IF($AA456='Control Panel'!$F$41,$AA456,"Error -- Availability entered in an incorrect format"))))))))</f>
        <v>N</v>
      </c>
    </row>
    <row r="457" spans="1:28" s="15" customFormat="1" x14ac:dyDescent="0.35">
      <c r="A457" s="7">
        <v>445</v>
      </c>
      <c r="B457" s="6"/>
      <c r="C457" s="12"/>
      <c r="D457" s="8"/>
      <c r="E457" s="12"/>
      <c r="F457" s="216" t="str">
        <f t="shared" si="12"/>
        <v>N/A</v>
      </c>
      <c r="G457" s="6"/>
      <c r="AA457" s="15" t="str">
        <f t="shared" si="13"/>
        <v/>
      </c>
      <c r="AB457" s="15" t="str">
        <f>IF(LEN($AA457)=0,"N",IF(LEN($AA457)&gt;1,"Error -- Availability entered in an incorrect format",IF($AA457='Control Panel'!$F$36,$AA457,IF($AA457='Control Panel'!$F$37,$AA457,IF($AA457='Control Panel'!$F$38,$AA457,IF($AA457='Control Panel'!$F$39,$AA457,IF($AA457='Control Panel'!$F$40,$AA457,IF($AA457='Control Panel'!$F$41,$AA457,"Error -- Availability entered in an incorrect format"))))))))</f>
        <v>N</v>
      </c>
    </row>
    <row r="458" spans="1:28" s="15" customFormat="1" x14ac:dyDescent="0.35">
      <c r="A458" s="7">
        <v>446</v>
      </c>
      <c r="B458" s="6"/>
      <c r="C458" s="12"/>
      <c r="D458" s="8"/>
      <c r="E458" s="12"/>
      <c r="F458" s="216" t="str">
        <f t="shared" si="12"/>
        <v>N/A</v>
      </c>
      <c r="G458" s="6"/>
      <c r="AA458" s="15" t="str">
        <f t="shared" si="13"/>
        <v/>
      </c>
      <c r="AB458" s="15" t="str">
        <f>IF(LEN($AA458)=0,"N",IF(LEN($AA458)&gt;1,"Error -- Availability entered in an incorrect format",IF($AA458='Control Panel'!$F$36,$AA458,IF($AA458='Control Panel'!$F$37,$AA458,IF($AA458='Control Panel'!$F$38,$AA458,IF($AA458='Control Panel'!$F$39,$AA458,IF($AA458='Control Panel'!$F$40,$AA458,IF($AA458='Control Panel'!$F$41,$AA458,"Error -- Availability entered in an incorrect format"))))))))</f>
        <v>N</v>
      </c>
    </row>
    <row r="459" spans="1:28" s="15" customFormat="1" x14ac:dyDescent="0.35">
      <c r="A459" s="7">
        <v>447</v>
      </c>
      <c r="B459" s="6"/>
      <c r="C459" s="12"/>
      <c r="D459" s="8"/>
      <c r="E459" s="12"/>
      <c r="F459" s="216" t="str">
        <f t="shared" si="12"/>
        <v>N/A</v>
      </c>
      <c r="G459" s="6"/>
      <c r="AA459" s="15" t="str">
        <f t="shared" si="13"/>
        <v/>
      </c>
      <c r="AB459" s="15" t="str">
        <f>IF(LEN($AA459)=0,"N",IF(LEN($AA459)&gt;1,"Error -- Availability entered in an incorrect format",IF($AA459='Control Panel'!$F$36,$AA459,IF($AA459='Control Panel'!$F$37,$AA459,IF($AA459='Control Panel'!$F$38,$AA459,IF($AA459='Control Panel'!$F$39,$AA459,IF($AA459='Control Panel'!$F$40,$AA459,IF($AA459='Control Panel'!$F$41,$AA459,"Error -- Availability entered in an incorrect format"))))))))</f>
        <v>N</v>
      </c>
    </row>
    <row r="460" spans="1:28" s="15" customFormat="1" x14ac:dyDescent="0.35">
      <c r="A460" s="7">
        <v>448</v>
      </c>
      <c r="B460" s="6"/>
      <c r="C460" s="12"/>
      <c r="D460" s="8"/>
      <c r="E460" s="12"/>
      <c r="F460" s="216" t="str">
        <f t="shared" si="12"/>
        <v>N/A</v>
      </c>
      <c r="G460" s="6"/>
      <c r="AA460" s="15" t="str">
        <f t="shared" si="13"/>
        <v/>
      </c>
      <c r="AB460" s="15" t="str">
        <f>IF(LEN($AA460)=0,"N",IF(LEN($AA460)&gt;1,"Error -- Availability entered in an incorrect format",IF($AA460='Control Panel'!$F$36,$AA460,IF($AA460='Control Panel'!$F$37,$AA460,IF($AA460='Control Panel'!$F$38,$AA460,IF($AA460='Control Panel'!$F$39,$AA460,IF($AA460='Control Panel'!$F$40,$AA460,IF($AA460='Control Panel'!$F$41,$AA460,"Error -- Availability entered in an incorrect format"))))))))</f>
        <v>N</v>
      </c>
    </row>
    <row r="461" spans="1:28" s="15" customFormat="1" x14ac:dyDescent="0.35">
      <c r="A461" s="7">
        <v>449</v>
      </c>
      <c r="B461" s="6"/>
      <c r="C461" s="12"/>
      <c r="D461" s="8"/>
      <c r="E461" s="12"/>
      <c r="F461" s="216" t="str">
        <f t="shared" si="12"/>
        <v>N/A</v>
      </c>
      <c r="G461" s="6"/>
      <c r="AA461" s="15" t="str">
        <f t="shared" si="13"/>
        <v/>
      </c>
      <c r="AB461" s="15" t="str">
        <f>IF(LEN($AA461)=0,"N",IF(LEN($AA461)&gt;1,"Error -- Availability entered in an incorrect format",IF($AA461='Control Panel'!$F$36,$AA461,IF($AA461='Control Panel'!$F$37,$AA461,IF($AA461='Control Panel'!$F$38,$AA461,IF($AA461='Control Panel'!$F$39,$AA461,IF($AA461='Control Panel'!$F$40,$AA461,IF($AA461='Control Panel'!$F$41,$AA461,"Error -- Availability entered in an incorrect format"))))))))</f>
        <v>N</v>
      </c>
    </row>
    <row r="462" spans="1:28" s="15" customFormat="1" x14ac:dyDescent="0.35">
      <c r="A462" s="7">
        <v>450</v>
      </c>
      <c r="B462" s="6"/>
      <c r="C462" s="12"/>
      <c r="D462" s="8"/>
      <c r="E462" s="12"/>
      <c r="F462" s="216" t="str">
        <f t="shared" ref="F462:F525" si="14">IF($D$10=$A$9,"N/A",$D$10)</f>
        <v>N/A</v>
      </c>
      <c r="G462" s="6"/>
      <c r="AA462" s="15" t="str">
        <f t="shared" ref="AA462:AA525" si="15">TRIM($D462)</f>
        <v/>
      </c>
      <c r="AB462" s="15" t="str">
        <f>IF(LEN($AA462)=0,"N",IF(LEN($AA462)&gt;1,"Error -- Availability entered in an incorrect format",IF($AA462='Control Panel'!$F$36,$AA462,IF($AA462='Control Panel'!$F$37,$AA462,IF($AA462='Control Panel'!$F$38,$AA462,IF($AA462='Control Panel'!$F$39,$AA462,IF($AA462='Control Panel'!$F$40,$AA462,IF($AA462='Control Panel'!$F$41,$AA462,"Error -- Availability entered in an incorrect format"))))))))</f>
        <v>N</v>
      </c>
    </row>
    <row r="463" spans="1:28" s="15" customFormat="1" x14ac:dyDescent="0.35">
      <c r="A463" s="7">
        <v>451</v>
      </c>
      <c r="B463" s="6"/>
      <c r="C463" s="12"/>
      <c r="D463" s="8"/>
      <c r="E463" s="12"/>
      <c r="F463" s="216" t="str">
        <f t="shared" si="14"/>
        <v>N/A</v>
      </c>
      <c r="G463" s="6"/>
      <c r="AA463" s="15" t="str">
        <f t="shared" si="15"/>
        <v/>
      </c>
      <c r="AB463" s="15" t="str">
        <f>IF(LEN($AA463)=0,"N",IF(LEN($AA463)&gt;1,"Error -- Availability entered in an incorrect format",IF($AA463='Control Panel'!$F$36,$AA463,IF($AA463='Control Panel'!$F$37,$AA463,IF($AA463='Control Panel'!$F$38,$AA463,IF($AA463='Control Panel'!$F$39,$AA463,IF($AA463='Control Panel'!$F$40,$AA463,IF($AA463='Control Panel'!$F$41,$AA463,"Error -- Availability entered in an incorrect format"))))))))</f>
        <v>N</v>
      </c>
    </row>
    <row r="464" spans="1:28" s="15" customFormat="1" x14ac:dyDescent="0.35">
      <c r="A464" s="7">
        <v>452</v>
      </c>
      <c r="B464" s="6"/>
      <c r="C464" s="12"/>
      <c r="D464" s="8"/>
      <c r="E464" s="12"/>
      <c r="F464" s="216" t="str">
        <f t="shared" si="14"/>
        <v>N/A</v>
      </c>
      <c r="G464" s="6"/>
      <c r="AA464" s="15" t="str">
        <f t="shared" si="15"/>
        <v/>
      </c>
      <c r="AB464" s="15" t="str">
        <f>IF(LEN($AA464)=0,"N",IF(LEN($AA464)&gt;1,"Error -- Availability entered in an incorrect format",IF($AA464='Control Panel'!$F$36,$AA464,IF($AA464='Control Panel'!$F$37,$AA464,IF($AA464='Control Panel'!$F$38,$AA464,IF($AA464='Control Panel'!$F$39,$AA464,IF($AA464='Control Panel'!$F$40,$AA464,IF($AA464='Control Panel'!$F$41,$AA464,"Error -- Availability entered in an incorrect format"))))))))</f>
        <v>N</v>
      </c>
    </row>
    <row r="465" spans="1:28" s="15" customFormat="1" x14ac:dyDescent="0.35">
      <c r="A465" s="7">
        <v>453</v>
      </c>
      <c r="B465" s="6"/>
      <c r="C465" s="12"/>
      <c r="D465" s="8"/>
      <c r="E465" s="12"/>
      <c r="F465" s="216" t="str">
        <f t="shared" si="14"/>
        <v>N/A</v>
      </c>
      <c r="G465" s="6"/>
      <c r="AA465" s="15" t="str">
        <f t="shared" si="15"/>
        <v/>
      </c>
      <c r="AB465" s="15" t="str">
        <f>IF(LEN($AA465)=0,"N",IF(LEN($AA465)&gt;1,"Error -- Availability entered in an incorrect format",IF($AA465='Control Panel'!$F$36,$AA465,IF($AA465='Control Panel'!$F$37,$AA465,IF($AA465='Control Panel'!$F$38,$AA465,IF($AA465='Control Panel'!$F$39,$AA465,IF($AA465='Control Panel'!$F$40,$AA465,IF($AA465='Control Panel'!$F$41,$AA465,"Error -- Availability entered in an incorrect format"))))))))</f>
        <v>N</v>
      </c>
    </row>
    <row r="466" spans="1:28" s="15" customFormat="1" x14ac:dyDescent="0.35">
      <c r="A466" s="7">
        <v>454</v>
      </c>
      <c r="B466" s="6"/>
      <c r="C466" s="12"/>
      <c r="D466" s="8"/>
      <c r="E466" s="12"/>
      <c r="F466" s="216" t="str">
        <f t="shared" si="14"/>
        <v>N/A</v>
      </c>
      <c r="G466" s="6"/>
      <c r="AA466" s="15" t="str">
        <f t="shared" si="15"/>
        <v/>
      </c>
      <c r="AB466" s="15" t="str">
        <f>IF(LEN($AA466)=0,"N",IF(LEN($AA466)&gt;1,"Error -- Availability entered in an incorrect format",IF($AA466='Control Panel'!$F$36,$AA466,IF($AA466='Control Panel'!$F$37,$AA466,IF($AA466='Control Panel'!$F$38,$AA466,IF($AA466='Control Panel'!$F$39,$AA466,IF($AA466='Control Panel'!$F$40,$AA466,IF($AA466='Control Panel'!$F$41,$AA466,"Error -- Availability entered in an incorrect format"))))))))</f>
        <v>N</v>
      </c>
    </row>
    <row r="467" spans="1:28" s="15" customFormat="1" x14ac:dyDescent="0.35">
      <c r="A467" s="7">
        <v>455</v>
      </c>
      <c r="B467" s="6"/>
      <c r="C467" s="12"/>
      <c r="D467" s="8"/>
      <c r="E467" s="12"/>
      <c r="F467" s="216" t="str">
        <f t="shared" si="14"/>
        <v>N/A</v>
      </c>
      <c r="G467" s="6"/>
      <c r="AA467" s="15" t="str">
        <f t="shared" si="15"/>
        <v/>
      </c>
      <c r="AB467" s="15" t="str">
        <f>IF(LEN($AA467)=0,"N",IF(LEN($AA467)&gt;1,"Error -- Availability entered in an incorrect format",IF($AA467='Control Panel'!$F$36,$AA467,IF($AA467='Control Panel'!$F$37,$AA467,IF($AA467='Control Panel'!$F$38,$AA467,IF($AA467='Control Panel'!$F$39,$AA467,IF($AA467='Control Panel'!$F$40,$AA467,IF($AA467='Control Panel'!$F$41,$AA467,"Error -- Availability entered in an incorrect format"))))))))</f>
        <v>N</v>
      </c>
    </row>
    <row r="468" spans="1:28" s="15" customFormat="1" x14ac:dyDescent="0.35">
      <c r="A468" s="7">
        <v>456</v>
      </c>
      <c r="B468" s="6"/>
      <c r="C468" s="12"/>
      <c r="D468" s="8"/>
      <c r="E468" s="12"/>
      <c r="F468" s="216" t="str">
        <f t="shared" si="14"/>
        <v>N/A</v>
      </c>
      <c r="G468" s="6"/>
      <c r="AA468" s="15" t="str">
        <f t="shared" si="15"/>
        <v/>
      </c>
      <c r="AB468" s="15" t="str">
        <f>IF(LEN($AA468)=0,"N",IF(LEN($AA468)&gt;1,"Error -- Availability entered in an incorrect format",IF($AA468='Control Panel'!$F$36,$AA468,IF($AA468='Control Panel'!$F$37,$AA468,IF($AA468='Control Panel'!$F$38,$AA468,IF($AA468='Control Panel'!$F$39,$AA468,IF($AA468='Control Panel'!$F$40,$AA468,IF($AA468='Control Panel'!$F$41,$AA468,"Error -- Availability entered in an incorrect format"))))))))</f>
        <v>N</v>
      </c>
    </row>
    <row r="469" spans="1:28" s="15" customFormat="1" x14ac:dyDescent="0.35">
      <c r="A469" s="7">
        <v>457</v>
      </c>
      <c r="B469" s="6"/>
      <c r="C469" s="12"/>
      <c r="D469" s="8"/>
      <c r="E469" s="12"/>
      <c r="F469" s="216" t="str">
        <f t="shared" si="14"/>
        <v>N/A</v>
      </c>
      <c r="G469" s="6"/>
      <c r="AA469" s="15" t="str">
        <f t="shared" si="15"/>
        <v/>
      </c>
      <c r="AB469" s="15" t="str">
        <f>IF(LEN($AA469)=0,"N",IF(LEN($AA469)&gt;1,"Error -- Availability entered in an incorrect format",IF($AA469='Control Panel'!$F$36,$AA469,IF($AA469='Control Panel'!$F$37,$AA469,IF($AA469='Control Panel'!$F$38,$AA469,IF($AA469='Control Panel'!$F$39,$AA469,IF($AA469='Control Panel'!$F$40,$AA469,IF($AA469='Control Panel'!$F$41,$AA469,"Error -- Availability entered in an incorrect format"))))))))</f>
        <v>N</v>
      </c>
    </row>
    <row r="470" spans="1:28" s="15" customFormat="1" x14ac:dyDescent="0.35">
      <c r="A470" s="7">
        <v>458</v>
      </c>
      <c r="B470" s="6"/>
      <c r="C470" s="12"/>
      <c r="D470" s="8"/>
      <c r="E470" s="12"/>
      <c r="F470" s="216" t="str">
        <f t="shared" si="14"/>
        <v>N/A</v>
      </c>
      <c r="G470" s="6"/>
      <c r="AA470" s="15" t="str">
        <f t="shared" si="15"/>
        <v/>
      </c>
      <c r="AB470" s="15" t="str">
        <f>IF(LEN($AA470)=0,"N",IF(LEN($AA470)&gt;1,"Error -- Availability entered in an incorrect format",IF($AA470='Control Panel'!$F$36,$AA470,IF($AA470='Control Panel'!$F$37,$AA470,IF($AA470='Control Panel'!$F$38,$AA470,IF($AA470='Control Panel'!$F$39,$AA470,IF($AA470='Control Panel'!$F$40,$AA470,IF($AA470='Control Panel'!$F$41,$AA470,"Error -- Availability entered in an incorrect format"))))))))</f>
        <v>N</v>
      </c>
    </row>
    <row r="471" spans="1:28" s="15" customFormat="1" x14ac:dyDescent="0.35">
      <c r="A471" s="7">
        <v>459</v>
      </c>
      <c r="B471" s="6"/>
      <c r="C471" s="12"/>
      <c r="D471" s="8"/>
      <c r="E471" s="12"/>
      <c r="F471" s="216" t="str">
        <f t="shared" si="14"/>
        <v>N/A</v>
      </c>
      <c r="G471" s="6"/>
      <c r="AA471" s="15" t="str">
        <f t="shared" si="15"/>
        <v/>
      </c>
      <c r="AB471" s="15" t="str">
        <f>IF(LEN($AA471)=0,"N",IF(LEN($AA471)&gt;1,"Error -- Availability entered in an incorrect format",IF($AA471='Control Panel'!$F$36,$AA471,IF($AA471='Control Panel'!$F$37,$AA471,IF($AA471='Control Panel'!$F$38,$AA471,IF($AA471='Control Panel'!$F$39,$AA471,IF($AA471='Control Panel'!$F$40,$AA471,IF($AA471='Control Panel'!$F$41,$AA471,"Error -- Availability entered in an incorrect format"))))))))</f>
        <v>N</v>
      </c>
    </row>
    <row r="472" spans="1:28" s="15" customFormat="1" x14ac:dyDescent="0.35">
      <c r="A472" s="7">
        <v>460</v>
      </c>
      <c r="B472" s="6"/>
      <c r="C472" s="12"/>
      <c r="D472" s="8"/>
      <c r="E472" s="12"/>
      <c r="F472" s="216" t="str">
        <f t="shared" si="14"/>
        <v>N/A</v>
      </c>
      <c r="G472" s="6"/>
      <c r="AA472" s="15" t="str">
        <f t="shared" si="15"/>
        <v/>
      </c>
      <c r="AB472" s="15" t="str">
        <f>IF(LEN($AA472)=0,"N",IF(LEN($AA472)&gt;1,"Error -- Availability entered in an incorrect format",IF($AA472='Control Panel'!$F$36,$AA472,IF($AA472='Control Panel'!$F$37,$AA472,IF($AA472='Control Panel'!$F$38,$AA472,IF($AA472='Control Panel'!$F$39,$AA472,IF($AA472='Control Panel'!$F$40,$AA472,IF($AA472='Control Panel'!$F$41,$AA472,"Error -- Availability entered in an incorrect format"))))))))</f>
        <v>N</v>
      </c>
    </row>
    <row r="473" spans="1:28" s="15" customFormat="1" x14ac:dyDescent="0.35">
      <c r="A473" s="7">
        <v>461</v>
      </c>
      <c r="B473" s="6"/>
      <c r="C473" s="12"/>
      <c r="D473" s="8"/>
      <c r="E473" s="12"/>
      <c r="F473" s="216" t="str">
        <f t="shared" si="14"/>
        <v>N/A</v>
      </c>
      <c r="G473" s="6"/>
      <c r="AA473" s="15" t="str">
        <f t="shared" si="15"/>
        <v/>
      </c>
      <c r="AB473" s="15" t="str">
        <f>IF(LEN($AA473)=0,"N",IF(LEN($AA473)&gt;1,"Error -- Availability entered in an incorrect format",IF($AA473='Control Panel'!$F$36,$AA473,IF($AA473='Control Panel'!$F$37,$AA473,IF($AA473='Control Panel'!$F$38,$AA473,IF($AA473='Control Panel'!$F$39,$AA473,IF($AA473='Control Panel'!$F$40,$AA473,IF($AA473='Control Panel'!$F$41,$AA473,"Error -- Availability entered in an incorrect format"))))))))</f>
        <v>N</v>
      </c>
    </row>
    <row r="474" spans="1:28" s="15" customFormat="1" x14ac:dyDescent="0.35">
      <c r="A474" s="7">
        <v>462</v>
      </c>
      <c r="B474" s="6"/>
      <c r="C474" s="12"/>
      <c r="D474" s="8"/>
      <c r="E474" s="12"/>
      <c r="F474" s="216" t="str">
        <f t="shared" si="14"/>
        <v>N/A</v>
      </c>
      <c r="G474" s="6"/>
      <c r="AA474" s="15" t="str">
        <f t="shared" si="15"/>
        <v/>
      </c>
      <c r="AB474" s="15" t="str">
        <f>IF(LEN($AA474)=0,"N",IF(LEN($AA474)&gt;1,"Error -- Availability entered in an incorrect format",IF($AA474='Control Panel'!$F$36,$AA474,IF($AA474='Control Panel'!$F$37,$AA474,IF($AA474='Control Panel'!$F$38,$AA474,IF($AA474='Control Panel'!$F$39,$AA474,IF($AA474='Control Panel'!$F$40,$AA474,IF($AA474='Control Panel'!$F$41,$AA474,"Error -- Availability entered in an incorrect format"))))))))</f>
        <v>N</v>
      </c>
    </row>
    <row r="475" spans="1:28" s="15" customFormat="1" x14ac:dyDescent="0.35">
      <c r="A475" s="7">
        <v>463</v>
      </c>
      <c r="B475" s="6"/>
      <c r="C475" s="12"/>
      <c r="D475" s="8"/>
      <c r="E475" s="12"/>
      <c r="F475" s="216" t="str">
        <f t="shared" si="14"/>
        <v>N/A</v>
      </c>
      <c r="G475" s="6"/>
      <c r="AA475" s="15" t="str">
        <f t="shared" si="15"/>
        <v/>
      </c>
      <c r="AB475" s="15" t="str">
        <f>IF(LEN($AA475)=0,"N",IF(LEN($AA475)&gt;1,"Error -- Availability entered in an incorrect format",IF($AA475='Control Panel'!$F$36,$AA475,IF($AA475='Control Panel'!$F$37,$AA475,IF($AA475='Control Panel'!$F$38,$AA475,IF($AA475='Control Panel'!$F$39,$AA475,IF($AA475='Control Panel'!$F$40,$AA475,IF($AA475='Control Panel'!$F$41,$AA475,"Error -- Availability entered in an incorrect format"))))))))</f>
        <v>N</v>
      </c>
    </row>
    <row r="476" spans="1:28" s="15" customFormat="1" x14ac:dyDescent="0.35">
      <c r="A476" s="7">
        <v>464</v>
      </c>
      <c r="B476" s="6"/>
      <c r="C476" s="12"/>
      <c r="D476" s="8"/>
      <c r="E476" s="12"/>
      <c r="F476" s="216" t="str">
        <f t="shared" si="14"/>
        <v>N/A</v>
      </c>
      <c r="G476" s="6"/>
      <c r="AA476" s="15" t="str">
        <f t="shared" si="15"/>
        <v/>
      </c>
      <c r="AB476" s="15" t="str">
        <f>IF(LEN($AA476)=0,"N",IF(LEN($AA476)&gt;1,"Error -- Availability entered in an incorrect format",IF($AA476='Control Panel'!$F$36,$AA476,IF($AA476='Control Panel'!$F$37,$AA476,IF($AA476='Control Panel'!$F$38,$AA476,IF($AA476='Control Panel'!$F$39,$AA476,IF($AA476='Control Panel'!$F$40,$AA476,IF($AA476='Control Panel'!$F$41,$AA476,"Error -- Availability entered in an incorrect format"))))))))</f>
        <v>N</v>
      </c>
    </row>
    <row r="477" spans="1:28" s="15" customFormat="1" x14ac:dyDescent="0.35">
      <c r="A477" s="7">
        <v>465</v>
      </c>
      <c r="B477" s="6"/>
      <c r="C477" s="12"/>
      <c r="D477" s="8"/>
      <c r="E477" s="12"/>
      <c r="F477" s="216" t="str">
        <f t="shared" si="14"/>
        <v>N/A</v>
      </c>
      <c r="G477" s="6"/>
      <c r="AA477" s="15" t="str">
        <f t="shared" si="15"/>
        <v/>
      </c>
      <c r="AB477" s="15" t="str">
        <f>IF(LEN($AA477)=0,"N",IF(LEN($AA477)&gt;1,"Error -- Availability entered in an incorrect format",IF($AA477='Control Panel'!$F$36,$AA477,IF($AA477='Control Panel'!$F$37,$AA477,IF($AA477='Control Panel'!$F$38,$AA477,IF($AA477='Control Panel'!$F$39,$AA477,IF($AA477='Control Panel'!$F$40,$AA477,IF($AA477='Control Panel'!$F$41,$AA477,"Error -- Availability entered in an incorrect format"))))))))</f>
        <v>N</v>
      </c>
    </row>
    <row r="478" spans="1:28" s="15" customFormat="1" x14ac:dyDescent="0.35">
      <c r="A478" s="7">
        <v>466</v>
      </c>
      <c r="B478" s="6"/>
      <c r="C478" s="12"/>
      <c r="D478" s="8"/>
      <c r="E478" s="12"/>
      <c r="F478" s="216" t="str">
        <f t="shared" si="14"/>
        <v>N/A</v>
      </c>
      <c r="G478" s="6"/>
      <c r="AA478" s="15" t="str">
        <f t="shared" si="15"/>
        <v/>
      </c>
      <c r="AB478" s="15" t="str">
        <f>IF(LEN($AA478)=0,"N",IF(LEN($AA478)&gt;1,"Error -- Availability entered in an incorrect format",IF($AA478='Control Panel'!$F$36,$AA478,IF($AA478='Control Panel'!$F$37,$AA478,IF($AA478='Control Panel'!$F$38,$AA478,IF($AA478='Control Panel'!$F$39,$AA478,IF($AA478='Control Panel'!$F$40,$AA478,IF($AA478='Control Panel'!$F$41,$AA478,"Error -- Availability entered in an incorrect format"))))))))</f>
        <v>N</v>
      </c>
    </row>
    <row r="479" spans="1:28" s="15" customFormat="1" x14ac:dyDescent="0.35">
      <c r="A479" s="7">
        <v>467</v>
      </c>
      <c r="B479" s="6"/>
      <c r="C479" s="12"/>
      <c r="D479" s="8"/>
      <c r="E479" s="12"/>
      <c r="F479" s="216" t="str">
        <f t="shared" si="14"/>
        <v>N/A</v>
      </c>
      <c r="G479" s="6"/>
      <c r="AA479" s="15" t="str">
        <f t="shared" si="15"/>
        <v/>
      </c>
      <c r="AB479" s="15" t="str">
        <f>IF(LEN($AA479)=0,"N",IF(LEN($AA479)&gt;1,"Error -- Availability entered in an incorrect format",IF($AA479='Control Panel'!$F$36,$AA479,IF($AA479='Control Panel'!$F$37,$AA479,IF($AA479='Control Panel'!$F$38,$AA479,IF($AA479='Control Panel'!$F$39,$AA479,IF($AA479='Control Panel'!$F$40,$AA479,IF($AA479='Control Panel'!$F$41,$AA479,"Error -- Availability entered in an incorrect format"))))))))</f>
        <v>N</v>
      </c>
    </row>
    <row r="480" spans="1:28" s="15" customFormat="1" x14ac:dyDescent="0.35">
      <c r="A480" s="7">
        <v>468</v>
      </c>
      <c r="B480" s="6"/>
      <c r="C480" s="12"/>
      <c r="D480" s="8"/>
      <c r="E480" s="12"/>
      <c r="F480" s="216" t="str">
        <f t="shared" si="14"/>
        <v>N/A</v>
      </c>
      <c r="G480" s="6"/>
      <c r="AA480" s="15" t="str">
        <f t="shared" si="15"/>
        <v/>
      </c>
      <c r="AB480" s="15" t="str">
        <f>IF(LEN($AA480)=0,"N",IF(LEN($AA480)&gt;1,"Error -- Availability entered in an incorrect format",IF($AA480='Control Panel'!$F$36,$AA480,IF($AA480='Control Panel'!$F$37,$AA480,IF($AA480='Control Panel'!$F$38,$AA480,IF($AA480='Control Panel'!$F$39,$AA480,IF($AA480='Control Panel'!$F$40,$AA480,IF($AA480='Control Panel'!$F$41,$AA480,"Error -- Availability entered in an incorrect format"))))))))</f>
        <v>N</v>
      </c>
    </row>
    <row r="481" spans="1:28" s="15" customFormat="1" x14ac:dyDescent="0.35">
      <c r="A481" s="7">
        <v>469</v>
      </c>
      <c r="B481" s="6"/>
      <c r="C481" s="12"/>
      <c r="D481" s="8"/>
      <c r="E481" s="12"/>
      <c r="F481" s="216" t="str">
        <f t="shared" si="14"/>
        <v>N/A</v>
      </c>
      <c r="G481" s="6"/>
      <c r="AA481" s="15" t="str">
        <f t="shared" si="15"/>
        <v/>
      </c>
      <c r="AB481" s="15" t="str">
        <f>IF(LEN($AA481)=0,"N",IF(LEN($AA481)&gt;1,"Error -- Availability entered in an incorrect format",IF($AA481='Control Panel'!$F$36,$AA481,IF($AA481='Control Panel'!$F$37,$AA481,IF($AA481='Control Panel'!$F$38,$AA481,IF($AA481='Control Panel'!$F$39,$AA481,IF($AA481='Control Panel'!$F$40,$AA481,IF($AA481='Control Panel'!$F$41,$AA481,"Error -- Availability entered in an incorrect format"))))))))</f>
        <v>N</v>
      </c>
    </row>
    <row r="482" spans="1:28" s="15" customFormat="1" x14ac:dyDescent="0.35">
      <c r="A482" s="7">
        <v>470</v>
      </c>
      <c r="B482" s="6"/>
      <c r="C482" s="12"/>
      <c r="D482" s="8"/>
      <c r="E482" s="12"/>
      <c r="F482" s="216" t="str">
        <f t="shared" si="14"/>
        <v>N/A</v>
      </c>
      <c r="G482" s="6"/>
      <c r="AA482" s="15" t="str">
        <f t="shared" si="15"/>
        <v/>
      </c>
      <c r="AB482" s="15" t="str">
        <f>IF(LEN($AA482)=0,"N",IF(LEN($AA482)&gt;1,"Error -- Availability entered in an incorrect format",IF($AA482='Control Panel'!$F$36,$AA482,IF($AA482='Control Panel'!$F$37,$AA482,IF($AA482='Control Panel'!$F$38,$AA482,IF($AA482='Control Panel'!$F$39,$AA482,IF($AA482='Control Panel'!$F$40,$AA482,IF($AA482='Control Panel'!$F$41,$AA482,"Error -- Availability entered in an incorrect format"))))))))</f>
        <v>N</v>
      </c>
    </row>
    <row r="483" spans="1:28" s="15" customFormat="1" x14ac:dyDescent="0.35">
      <c r="A483" s="7">
        <v>471</v>
      </c>
      <c r="B483" s="6"/>
      <c r="C483" s="12"/>
      <c r="D483" s="8"/>
      <c r="E483" s="12"/>
      <c r="F483" s="216" t="str">
        <f t="shared" si="14"/>
        <v>N/A</v>
      </c>
      <c r="G483" s="6"/>
      <c r="AA483" s="15" t="str">
        <f t="shared" si="15"/>
        <v/>
      </c>
      <c r="AB483" s="15" t="str">
        <f>IF(LEN($AA483)=0,"N",IF(LEN($AA483)&gt;1,"Error -- Availability entered in an incorrect format",IF($AA483='Control Panel'!$F$36,$AA483,IF($AA483='Control Panel'!$F$37,$AA483,IF($AA483='Control Panel'!$F$38,$AA483,IF($AA483='Control Panel'!$F$39,$AA483,IF($AA483='Control Panel'!$F$40,$AA483,IF($AA483='Control Panel'!$F$41,$AA483,"Error -- Availability entered in an incorrect format"))))))))</f>
        <v>N</v>
      </c>
    </row>
    <row r="484" spans="1:28" s="15" customFormat="1" x14ac:dyDescent="0.35">
      <c r="A484" s="7">
        <v>472</v>
      </c>
      <c r="B484" s="6"/>
      <c r="C484" s="12"/>
      <c r="D484" s="8"/>
      <c r="E484" s="12"/>
      <c r="F484" s="216" t="str">
        <f t="shared" si="14"/>
        <v>N/A</v>
      </c>
      <c r="G484" s="6"/>
      <c r="AA484" s="15" t="str">
        <f t="shared" si="15"/>
        <v/>
      </c>
      <c r="AB484" s="15" t="str">
        <f>IF(LEN($AA484)=0,"N",IF(LEN($AA484)&gt;1,"Error -- Availability entered in an incorrect format",IF($AA484='Control Panel'!$F$36,$AA484,IF($AA484='Control Panel'!$F$37,$AA484,IF($AA484='Control Panel'!$F$38,$AA484,IF($AA484='Control Panel'!$F$39,$AA484,IF($AA484='Control Panel'!$F$40,$AA484,IF($AA484='Control Panel'!$F$41,$AA484,"Error -- Availability entered in an incorrect format"))))))))</f>
        <v>N</v>
      </c>
    </row>
    <row r="485" spans="1:28" s="15" customFormat="1" x14ac:dyDescent="0.35">
      <c r="A485" s="7">
        <v>473</v>
      </c>
      <c r="B485" s="6"/>
      <c r="C485" s="12"/>
      <c r="D485" s="8"/>
      <c r="E485" s="12"/>
      <c r="F485" s="216" t="str">
        <f t="shared" si="14"/>
        <v>N/A</v>
      </c>
      <c r="G485" s="6"/>
      <c r="AA485" s="15" t="str">
        <f t="shared" si="15"/>
        <v/>
      </c>
      <c r="AB485" s="15" t="str">
        <f>IF(LEN($AA485)=0,"N",IF(LEN($AA485)&gt;1,"Error -- Availability entered in an incorrect format",IF($AA485='Control Panel'!$F$36,$AA485,IF($AA485='Control Panel'!$F$37,$AA485,IF($AA485='Control Panel'!$F$38,$AA485,IF($AA485='Control Panel'!$F$39,$AA485,IF($AA485='Control Panel'!$F$40,$AA485,IF($AA485='Control Panel'!$F$41,$AA485,"Error -- Availability entered in an incorrect format"))))))))</f>
        <v>N</v>
      </c>
    </row>
    <row r="486" spans="1:28" s="15" customFormat="1" x14ac:dyDescent="0.35">
      <c r="A486" s="7">
        <v>474</v>
      </c>
      <c r="B486" s="6"/>
      <c r="C486" s="12"/>
      <c r="D486" s="8"/>
      <c r="E486" s="12"/>
      <c r="F486" s="216" t="str">
        <f t="shared" si="14"/>
        <v>N/A</v>
      </c>
      <c r="G486" s="6"/>
      <c r="AA486" s="15" t="str">
        <f t="shared" si="15"/>
        <v/>
      </c>
      <c r="AB486" s="15" t="str">
        <f>IF(LEN($AA486)=0,"N",IF(LEN($AA486)&gt;1,"Error -- Availability entered in an incorrect format",IF($AA486='Control Panel'!$F$36,$AA486,IF($AA486='Control Panel'!$F$37,$AA486,IF($AA486='Control Panel'!$F$38,$AA486,IF($AA486='Control Panel'!$F$39,$AA486,IF($AA486='Control Panel'!$F$40,$AA486,IF($AA486='Control Panel'!$F$41,$AA486,"Error -- Availability entered in an incorrect format"))))))))</f>
        <v>N</v>
      </c>
    </row>
    <row r="487" spans="1:28" s="15" customFormat="1" x14ac:dyDescent="0.35">
      <c r="A487" s="7">
        <v>475</v>
      </c>
      <c r="B487" s="6"/>
      <c r="C487" s="12"/>
      <c r="D487" s="8"/>
      <c r="E487" s="12"/>
      <c r="F487" s="216" t="str">
        <f t="shared" si="14"/>
        <v>N/A</v>
      </c>
      <c r="G487" s="6"/>
      <c r="AA487" s="15" t="str">
        <f t="shared" si="15"/>
        <v/>
      </c>
      <c r="AB487" s="15" t="str">
        <f>IF(LEN($AA487)=0,"N",IF(LEN($AA487)&gt;1,"Error -- Availability entered in an incorrect format",IF($AA487='Control Panel'!$F$36,$AA487,IF($AA487='Control Panel'!$F$37,$AA487,IF($AA487='Control Panel'!$F$38,$AA487,IF($AA487='Control Panel'!$F$39,$AA487,IF($AA487='Control Panel'!$F$40,$AA487,IF($AA487='Control Panel'!$F$41,$AA487,"Error -- Availability entered in an incorrect format"))))))))</f>
        <v>N</v>
      </c>
    </row>
    <row r="488" spans="1:28" s="15" customFormat="1" x14ac:dyDescent="0.35">
      <c r="A488" s="7">
        <v>476</v>
      </c>
      <c r="B488" s="6"/>
      <c r="C488" s="12"/>
      <c r="D488" s="8"/>
      <c r="E488" s="12"/>
      <c r="F488" s="216" t="str">
        <f t="shared" si="14"/>
        <v>N/A</v>
      </c>
      <c r="G488" s="6"/>
      <c r="AA488" s="15" t="str">
        <f t="shared" si="15"/>
        <v/>
      </c>
      <c r="AB488" s="15" t="str">
        <f>IF(LEN($AA488)=0,"N",IF(LEN($AA488)&gt;1,"Error -- Availability entered in an incorrect format",IF($AA488='Control Panel'!$F$36,$AA488,IF($AA488='Control Panel'!$F$37,$AA488,IF($AA488='Control Panel'!$F$38,$AA488,IF($AA488='Control Panel'!$F$39,$AA488,IF($AA488='Control Panel'!$F$40,$AA488,IF($AA488='Control Panel'!$F$41,$AA488,"Error -- Availability entered in an incorrect format"))))))))</f>
        <v>N</v>
      </c>
    </row>
    <row r="489" spans="1:28" s="15" customFormat="1" x14ac:dyDescent="0.35">
      <c r="A489" s="7">
        <v>477</v>
      </c>
      <c r="B489" s="6"/>
      <c r="C489" s="12"/>
      <c r="D489" s="8"/>
      <c r="E489" s="12"/>
      <c r="F489" s="216" t="str">
        <f t="shared" si="14"/>
        <v>N/A</v>
      </c>
      <c r="G489" s="6"/>
      <c r="AA489" s="15" t="str">
        <f t="shared" si="15"/>
        <v/>
      </c>
      <c r="AB489" s="15" t="str">
        <f>IF(LEN($AA489)=0,"N",IF(LEN($AA489)&gt;1,"Error -- Availability entered in an incorrect format",IF($AA489='Control Panel'!$F$36,$AA489,IF($AA489='Control Panel'!$F$37,$AA489,IF($AA489='Control Panel'!$F$38,$AA489,IF($AA489='Control Panel'!$F$39,$AA489,IF($AA489='Control Panel'!$F$40,$AA489,IF($AA489='Control Panel'!$F$41,$AA489,"Error -- Availability entered in an incorrect format"))))))))</f>
        <v>N</v>
      </c>
    </row>
    <row r="490" spans="1:28" s="15" customFormat="1" x14ac:dyDescent="0.35">
      <c r="A490" s="7">
        <v>478</v>
      </c>
      <c r="B490" s="6"/>
      <c r="C490" s="12"/>
      <c r="D490" s="8"/>
      <c r="E490" s="12"/>
      <c r="F490" s="216" t="str">
        <f t="shared" si="14"/>
        <v>N/A</v>
      </c>
      <c r="G490" s="6"/>
      <c r="AA490" s="15" t="str">
        <f t="shared" si="15"/>
        <v/>
      </c>
      <c r="AB490" s="15" t="str">
        <f>IF(LEN($AA490)=0,"N",IF(LEN($AA490)&gt;1,"Error -- Availability entered in an incorrect format",IF($AA490='Control Panel'!$F$36,$AA490,IF($AA490='Control Panel'!$F$37,$AA490,IF($AA490='Control Panel'!$F$38,$AA490,IF($AA490='Control Panel'!$F$39,$AA490,IF($AA490='Control Panel'!$F$40,$AA490,IF($AA490='Control Panel'!$F$41,$AA490,"Error -- Availability entered in an incorrect format"))))))))</f>
        <v>N</v>
      </c>
    </row>
    <row r="491" spans="1:28" s="15" customFormat="1" x14ac:dyDescent="0.35">
      <c r="A491" s="7">
        <v>479</v>
      </c>
      <c r="B491" s="6"/>
      <c r="C491" s="12"/>
      <c r="D491" s="8"/>
      <c r="E491" s="12"/>
      <c r="F491" s="216" t="str">
        <f t="shared" si="14"/>
        <v>N/A</v>
      </c>
      <c r="G491" s="6"/>
      <c r="AA491" s="15" t="str">
        <f t="shared" si="15"/>
        <v/>
      </c>
      <c r="AB491" s="15" t="str">
        <f>IF(LEN($AA491)=0,"N",IF(LEN($AA491)&gt;1,"Error -- Availability entered in an incorrect format",IF($AA491='Control Panel'!$F$36,$AA491,IF($AA491='Control Panel'!$F$37,$AA491,IF($AA491='Control Panel'!$F$38,$AA491,IF($AA491='Control Panel'!$F$39,$AA491,IF($AA491='Control Panel'!$F$40,$AA491,IF($AA491='Control Panel'!$F$41,$AA491,"Error -- Availability entered in an incorrect format"))))))))</f>
        <v>N</v>
      </c>
    </row>
    <row r="492" spans="1:28" s="15" customFormat="1" x14ac:dyDescent="0.35">
      <c r="A492" s="7">
        <v>480</v>
      </c>
      <c r="B492" s="6"/>
      <c r="C492" s="12"/>
      <c r="D492" s="8"/>
      <c r="E492" s="12"/>
      <c r="F492" s="216" t="str">
        <f t="shared" si="14"/>
        <v>N/A</v>
      </c>
      <c r="G492" s="6"/>
      <c r="AA492" s="15" t="str">
        <f t="shared" si="15"/>
        <v/>
      </c>
      <c r="AB492" s="15" t="str">
        <f>IF(LEN($AA492)=0,"N",IF(LEN($AA492)&gt;1,"Error -- Availability entered in an incorrect format",IF($AA492='Control Panel'!$F$36,$AA492,IF($AA492='Control Panel'!$F$37,$AA492,IF($AA492='Control Panel'!$F$38,$AA492,IF($AA492='Control Panel'!$F$39,$AA492,IF($AA492='Control Panel'!$F$40,$AA492,IF($AA492='Control Panel'!$F$41,$AA492,"Error -- Availability entered in an incorrect format"))))))))</f>
        <v>N</v>
      </c>
    </row>
    <row r="493" spans="1:28" s="15" customFormat="1" x14ac:dyDescent="0.35">
      <c r="A493" s="7">
        <v>481</v>
      </c>
      <c r="B493" s="6"/>
      <c r="C493" s="12"/>
      <c r="D493" s="8"/>
      <c r="E493" s="12"/>
      <c r="F493" s="216" t="str">
        <f t="shared" si="14"/>
        <v>N/A</v>
      </c>
      <c r="G493" s="6"/>
      <c r="AA493" s="15" t="str">
        <f t="shared" si="15"/>
        <v/>
      </c>
      <c r="AB493" s="15" t="str">
        <f>IF(LEN($AA493)=0,"N",IF(LEN($AA493)&gt;1,"Error -- Availability entered in an incorrect format",IF($AA493='Control Panel'!$F$36,$AA493,IF($AA493='Control Panel'!$F$37,$AA493,IF($AA493='Control Panel'!$F$38,$AA493,IF($AA493='Control Panel'!$F$39,$AA493,IF($AA493='Control Panel'!$F$40,$AA493,IF($AA493='Control Panel'!$F$41,$AA493,"Error -- Availability entered in an incorrect format"))))))))</f>
        <v>N</v>
      </c>
    </row>
    <row r="494" spans="1:28" s="15" customFormat="1" x14ac:dyDescent="0.35">
      <c r="A494" s="7">
        <v>482</v>
      </c>
      <c r="B494" s="6"/>
      <c r="C494" s="12"/>
      <c r="D494" s="8"/>
      <c r="E494" s="12"/>
      <c r="F494" s="216" t="str">
        <f t="shared" si="14"/>
        <v>N/A</v>
      </c>
      <c r="G494" s="6"/>
      <c r="AA494" s="15" t="str">
        <f t="shared" si="15"/>
        <v/>
      </c>
      <c r="AB494" s="15" t="str">
        <f>IF(LEN($AA494)=0,"N",IF(LEN($AA494)&gt;1,"Error -- Availability entered in an incorrect format",IF($AA494='Control Panel'!$F$36,$AA494,IF($AA494='Control Panel'!$F$37,$AA494,IF($AA494='Control Panel'!$F$38,$AA494,IF($AA494='Control Panel'!$F$39,$AA494,IF($AA494='Control Panel'!$F$40,$AA494,IF($AA494='Control Panel'!$F$41,$AA494,"Error -- Availability entered in an incorrect format"))))))))</f>
        <v>N</v>
      </c>
    </row>
    <row r="495" spans="1:28" s="15" customFormat="1" x14ac:dyDescent="0.35">
      <c r="A495" s="7">
        <v>483</v>
      </c>
      <c r="B495" s="6"/>
      <c r="C495" s="12"/>
      <c r="D495" s="8"/>
      <c r="E495" s="12"/>
      <c r="F495" s="216" t="str">
        <f t="shared" si="14"/>
        <v>N/A</v>
      </c>
      <c r="G495" s="6"/>
      <c r="AA495" s="15" t="str">
        <f t="shared" si="15"/>
        <v/>
      </c>
      <c r="AB495" s="15" t="str">
        <f>IF(LEN($AA495)=0,"N",IF(LEN($AA495)&gt;1,"Error -- Availability entered in an incorrect format",IF($AA495='Control Panel'!$F$36,$AA495,IF($AA495='Control Panel'!$F$37,$AA495,IF($AA495='Control Panel'!$F$38,$AA495,IF($AA495='Control Panel'!$F$39,$AA495,IF($AA495='Control Panel'!$F$40,$AA495,IF($AA495='Control Panel'!$F$41,$AA495,"Error -- Availability entered in an incorrect format"))))))))</f>
        <v>N</v>
      </c>
    </row>
    <row r="496" spans="1:28" s="15" customFormat="1" x14ac:dyDescent="0.35">
      <c r="A496" s="7">
        <v>484</v>
      </c>
      <c r="B496" s="6"/>
      <c r="C496" s="12"/>
      <c r="D496" s="8"/>
      <c r="E496" s="12"/>
      <c r="F496" s="216" t="str">
        <f t="shared" si="14"/>
        <v>N/A</v>
      </c>
      <c r="G496" s="6"/>
      <c r="AA496" s="15" t="str">
        <f t="shared" si="15"/>
        <v/>
      </c>
      <c r="AB496" s="15" t="str">
        <f>IF(LEN($AA496)=0,"N",IF(LEN($AA496)&gt;1,"Error -- Availability entered in an incorrect format",IF($AA496='Control Panel'!$F$36,$AA496,IF($AA496='Control Panel'!$F$37,$AA496,IF($AA496='Control Panel'!$F$38,$AA496,IF($AA496='Control Panel'!$F$39,$AA496,IF($AA496='Control Panel'!$F$40,$AA496,IF($AA496='Control Panel'!$F$41,$AA496,"Error -- Availability entered in an incorrect format"))))))))</f>
        <v>N</v>
      </c>
    </row>
    <row r="497" spans="1:28" s="15" customFormat="1" x14ac:dyDescent="0.35">
      <c r="A497" s="7">
        <v>485</v>
      </c>
      <c r="B497" s="6"/>
      <c r="C497" s="12"/>
      <c r="D497" s="8"/>
      <c r="E497" s="12"/>
      <c r="F497" s="216" t="str">
        <f t="shared" si="14"/>
        <v>N/A</v>
      </c>
      <c r="G497" s="6"/>
      <c r="AA497" s="15" t="str">
        <f t="shared" si="15"/>
        <v/>
      </c>
      <c r="AB497" s="15" t="str">
        <f>IF(LEN($AA497)=0,"N",IF(LEN($AA497)&gt;1,"Error -- Availability entered in an incorrect format",IF($AA497='Control Panel'!$F$36,$AA497,IF($AA497='Control Panel'!$F$37,$AA497,IF($AA497='Control Panel'!$F$38,$AA497,IF($AA497='Control Panel'!$F$39,$AA497,IF($AA497='Control Panel'!$F$40,$AA497,IF($AA497='Control Panel'!$F$41,$AA497,"Error -- Availability entered in an incorrect format"))))))))</f>
        <v>N</v>
      </c>
    </row>
    <row r="498" spans="1:28" s="15" customFormat="1" x14ac:dyDescent="0.35">
      <c r="A498" s="7">
        <v>486</v>
      </c>
      <c r="B498" s="6"/>
      <c r="C498" s="12"/>
      <c r="D498" s="8"/>
      <c r="E498" s="12"/>
      <c r="F498" s="216" t="str">
        <f t="shared" si="14"/>
        <v>N/A</v>
      </c>
      <c r="G498" s="6"/>
      <c r="AA498" s="15" t="str">
        <f t="shared" si="15"/>
        <v/>
      </c>
      <c r="AB498" s="15" t="str">
        <f>IF(LEN($AA498)=0,"N",IF(LEN($AA498)&gt;1,"Error -- Availability entered in an incorrect format",IF($AA498='Control Panel'!$F$36,$AA498,IF($AA498='Control Panel'!$F$37,$AA498,IF($AA498='Control Panel'!$F$38,$AA498,IF($AA498='Control Panel'!$F$39,$AA498,IF($AA498='Control Panel'!$F$40,$AA498,IF($AA498='Control Panel'!$F$41,$AA498,"Error -- Availability entered in an incorrect format"))))))))</f>
        <v>N</v>
      </c>
    </row>
    <row r="499" spans="1:28" s="15" customFormat="1" x14ac:dyDescent="0.35">
      <c r="A499" s="7">
        <v>487</v>
      </c>
      <c r="B499" s="6"/>
      <c r="C499" s="12"/>
      <c r="D499" s="8"/>
      <c r="E499" s="12"/>
      <c r="F499" s="216" t="str">
        <f t="shared" si="14"/>
        <v>N/A</v>
      </c>
      <c r="G499" s="6"/>
      <c r="AA499" s="15" t="str">
        <f t="shared" si="15"/>
        <v/>
      </c>
      <c r="AB499" s="15" t="str">
        <f>IF(LEN($AA499)=0,"N",IF(LEN($AA499)&gt;1,"Error -- Availability entered in an incorrect format",IF($AA499='Control Panel'!$F$36,$AA499,IF($AA499='Control Panel'!$F$37,$AA499,IF($AA499='Control Panel'!$F$38,$AA499,IF($AA499='Control Panel'!$F$39,$AA499,IF($AA499='Control Panel'!$F$40,$AA499,IF($AA499='Control Panel'!$F$41,$AA499,"Error -- Availability entered in an incorrect format"))))))))</f>
        <v>N</v>
      </c>
    </row>
    <row r="500" spans="1:28" s="15" customFormat="1" x14ac:dyDescent="0.35">
      <c r="A500" s="7">
        <v>488</v>
      </c>
      <c r="B500" s="6"/>
      <c r="C500" s="12"/>
      <c r="D500" s="8"/>
      <c r="E500" s="12"/>
      <c r="F500" s="216" t="str">
        <f t="shared" si="14"/>
        <v>N/A</v>
      </c>
      <c r="G500" s="6"/>
      <c r="AA500" s="15" t="str">
        <f t="shared" si="15"/>
        <v/>
      </c>
      <c r="AB500" s="15" t="str">
        <f>IF(LEN($AA500)=0,"N",IF(LEN($AA500)&gt;1,"Error -- Availability entered in an incorrect format",IF($AA500='Control Panel'!$F$36,$AA500,IF($AA500='Control Panel'!$F$37,$AA500,IF($AA500='Control Panel'!$F$38,$AA500,IF($AA500='Control Panel'!$F$39,$AA500,IF($AA500='Control Panel'!$F$40,$AA500,IF($AA500='Control Panel'!$F$41,$AA500,"Error -- Availability entered in an incorrect format"))))))))</f>
        <v>N</v>
      </c>
    </row>
    <row r="501" spans="1:28" s="15" customFormat="1" x14ac:dyDescent="0.35">
      <c r="A501" s="7">
        <v>489</v>
      </c>
      <c r="B501" s="6"/>
      <c r="C501" s="12"/>
      <c r="D501" s="8"/>
      <c r="E501" s="12"/>
      <c r="F501" s="216" t="str">
        <f t="shared" si="14"/>
        <v>N/A</v>
      </c>
      <c r="G501" s="6"/>
      <c r="AA501" s="15" t="str">
        <f t="shared" si="15"/>
        <v/>
      </c>
      <c r="AB501" s="15" t="str">
        <f>IF(LEN($AA501)=0,"N",IF(LEN($AA501)&gt;1,"Error -- Availability entered in an incorrect format",IF($AA501='Control Panel'!$F$36,$AA501,IF($AA501='Control Panel'!$F$37,$AA501,IF($AA501='Control Panel'!$F$38,$AA501,IF($AA501='Control Panel'!$F$39,$AA501,IF($AA501='Control Panel'!$F$40,$AA501,IF($AA501='Control Panel'!$F$41,$AA501,"Error -- Availability entered in an incorrect format"))))))))</f>
        <v>N</v>
      </c>
    </row>
    <row r="502" spans="1:28" s="15" customFormat="1" x14ac:dyDescent="0.35">
      <c r="A502" s="7">
        <v>490</v>
      </c>
      <c r="B502" s="6"/>
      <c r="C502" s="12"/>
      <c r="D502" s="8"/>
      <c r="E502" s="12"/>
      <c r="F502" s="216" t="str">
        <f t="shared" si="14"/>
        <v>N/A</v>
      </c>
      <c r="G502" s="6"/>
      <c r="AA502" s="15" t="str">
        <f t="shared" si="15"/>
        <v/>
      </c>
      <c r="AB502" s="15" t="str">
        <f>IF(LEN($AA502)=0,"N",IF(LEN($AA502)&gt;1,"Error -- Availability entered in an incorrect format",IF($AA502='Control Panel'!$F$36,$AA502,IF($AA502='Control Panel'!$F$37,$AA502,IF($AA502='Control Panel'!$F$38,$AA502,IF($AA502='Control Panel'!$F$39,$AA502,IF($AA502='Control Panel'!$F$40,$AA502,IF($AA502='Control Panel'!$F$41,$AA502,"Error -- Availability entered in an incorrect format"))))))))</f>
        <v>N</v>
      </c>
    </row>
    <row r="503" spans="1:28" s="15" customFormat="1" x14ac:dyDescent="0.35">
      <c r="A503" s="7">
        <v>491</v>
      </c>
      <c r="B503" s="6"/>
      <c r="C503" s="12"/>
      <c r="D503" s="8"/>
      <c r="E503" s="12"/>
      <c r="F503" s="216" t="str">
        <f t="shared" si="14"/>
        <v>N/A</v>
      </c>
      <c r="G503" s="6"/>
      <c r="AA503" s="15" t="str">
        <f t="shared" si="15"/>
        <v/>
      </c>
      <c r="AB503" s="15" t="str">
        <f>IF(LEN($AA503)=0,"N",IF(LEN($AA503)&gt;1,"Error -- Availability entered in an incorrect format",IF($AA503='Control Panel'!$F$36,$AA503,IF($AA503='Control Panel'!$F$37,$AA503,IF($AA503='Control Panel'!$F$38,$AA503,IF($AA503='Control Panel'!$F$39,$AA503,IF($AA503='Control Panel'!$F$40,$AA503,IF($AA503='Control Panel'!$F$41,$AA503,"Error -- Availability entered in an incorrect format"))))))))</f>
        <v>N</v>
      </c>
    </row>
    <row r="504" spans="1:28" s="15" customFormat="1" x14ac:dyDescent="0.35">
      <c r="A504" s="7">
        <v>492</v>
      </c>
      <c r="B504" s="6"/>
      <c r="C504" s="12"/>
      <c r="D504" s="8"/>
      <c r="E504" s="12"/>
      <c r="F504" s="216" t="str">
        <f t="shared" si="14"/>
        <v>N/A</v>
      </c>
      <c r="G504" s="6"/>
      <c r="AA504" s="15" t="str">
        <f t="shared" si="15"/>
        <v/>
      </c>
      <c r="AB504" s="15" t="str">
        <f>IF(LEN($AA504)=0,"N",IF(LEN($AA504)&gt;1,"Error -- Availability entered in an incorrect format",IF($AA504='Control Panel'!$F$36,$AA504,IF($AA504='Control Panel'!$F$37,$AA504,IF($AA504='Control Panel'!$F$38,$AA504,IF($AA504='Control Panel'!$F$39,$AA504,IF($AA504='Control Panel'!$F$40,$AA504,IF($AA504='Control Panel'!$F$41,$AA504,"Error -- Availability entered in an incorrect format"))))))))</f>
        <v>N</v>
      </c>
    </row>
    <row r="505" spans="1:28" s="15" customFormat="1" x14ac:dyDescent="0.35">
      <c r="A505" s="7">
        <v>493</v>
      </c>
      <c r="B505" s="6"/>
      <c r="C505" s="12"/>
      <c r="D505" s="8"/>
      <c r="E505" s="12"/>
      <c r="F505" s="216" t="str">
        <f t="shared" si="14"/>
        <v>N/A</v>
      </c>
      <c r="G505" s="6"/>
      <c r="AA505" s="15" t="str">
        <f t="shared" si="15"/>
        <v/>
      </c>
      <c r="AB505" s="15" t="str">
        <f>IF(LEN($AA505)=0,"N",IF(LEN($AA505)&gt;1,"Error -- Availability entered in an incorrect format",IF($AA505='Control Panel'!$F$36,$AA505,IF($AA505='Control Panel'!$F$37,$AA505,IF($AA505='Control Panel'!$F$38,$AA505,IF($AA505='Control Panel'!$F$39,$AA505,IF($AA505='Control Panel'!$F$40,$AA505,IF($AA505='Control Panel'!$F$41,$AA505,"Error -- Availability entered in an incorrect format"))))))))</f>
        <v>N</v>
      </c>
    </row>
    <row r="506" spans="1:28" s="15" customFormat="1" x14ac:dyDescent="0.35">
      <c r="A506" s="7">
        <v>494</v>
      </c>
      <c r="B506" s="6"/>
      <c r="C506" s="12"/>
      <c r="D506" s="8"/>
      <c r="E506" s="12"/>
      <c r="F506" s="216" t="str">
        <f t="shared" si="14"/>
        <v>N/A</v>
      </c>
      <c r="G506" s="6"/>
      <c r="AA506" s="15" t="str">
        <f t="shared" si="15"/>
        <v/>
      </c>
      <c r="AB506" s="15" t="str">
        <f>IF(LEN($AA506)=0,"N",IF(LEN($AA506)&gt;1,"Error -- Availability entered in an incorrect format",IF($AA506='Control Panel'!$F$36,$AA506,IF($AA506='Control Panel'!$F$37,$AA506,IF($AA506='Control Panel'!$F$38,$AA506,IF($AA506='Control Panel'!$F$39,$AA506,IF($AA506='Control Panel'!$F$40,$AA506,IF($AA506='Control Panel'!$F$41,$AA506,"Error -- Availability entered in an incorrect format"))))))))</f>
        <v>N</v>
      </c>
    </row>
    <row r="507" spans="1:28" s="15" customFormat="1" x14ac:dyDescent="0.35">
      <c r="A507" s="7">
        <v>495</v>
      </c>
      <c r="B507" s="6"/>
      <c r="C507" s="12"/>
      <c r="D507" s="8"/>
      <c r="E507" s="12"/>
      <c r="F507" s="216" t="str">
        <f t="shared" si="14"/>
        <v>N/A</v>
      </c>
      <c r="G507" s="6"/>
      <c r="AA507" s="15" t="str">
        <f t="shared" si="15"/>
        <v/>
      </c>
      <c r="AB507" s="15" t="str">
        <f>IF(LEN($AA507)=0,"N",IF(LEN($AA507)&gt;1,"Error -- Availability entered in an incorrect format",IF($AA507='Control Panel'!$F$36,$AA507,IF($AA507='Control Panel'!$F$37,$AA507,IF($AA507='Control Panel'!$F$38,$AA507,IF($AA507='Control Panel'!$F$39,$AA507,IF($AA507='Control Panel'!$F$40,$AA507,IF($AA507='Control Panel'!$F$41,$AA507,"Error -- Availability entered in an incorrect format"))))))))</f>
        <v>N</v>
      </c>
    </row>
    <row r="508" spans="1:28" s="15" customFormat="1" x14ac:dyDescent="0.35">
      <c r="A508" s="7">
        <v>496</v>
      </c>
      <c r="B508" s="6"/>
      <c r="C508" s="12"/>
      <c r="D508" s="8"/>
      <c r="E508" s="12"/>
      <c r="F508" s="216" t="str">
        <f t="shared" si="14"/>
        <v>N/A</v>
      </c>
      <c r="G508" s="6"/>
      <c r="AA508" s="15" t="str">
        <f t="shared" si="15"/>
        <v/>
      </c>
      <c r="AB508" s="15" t="str">
        <f>IF(LEN($AA508)=0,"N",IF(LEN($AA508)&gt;1,"Error -- Availability entered in an incorrect format",IF($AA508='Control Panel'!$F$36,$AA508,IF($AA508='Control Panel'!$F$37,$AA508,IF($AA508='Control Panel'!$F$38,$AA508,IF($AA508='Control Panel'!$F$39,$AA508,IF($AA508='Control Panel'!$F$40,$AA508,IF($AA508='Control Panel'!$F$41,$AA508,"Error -- Availability entered in an incorrect format"))))))))</f>
        <v>N</v>
      </c>
    </row>
    <row r="509" spans="1:28" s="15" customFormat="1" x14ac:dyDescent="0.35">
      <c r="A509" s="7">
        <v>497</v>
      </c>
      <c r="B509" s="6"/>
      <c r="C509" s="12"/>
      <c r="D509" s="8"/>
      <c r="E509" s="12"/>
      <c r="F509" s="216" t="str">
        <f t="shared" si="14"/>
        <v>N/A</v>
      </c>
      <c r="G509" s="6"/>
      <c r="AA509" s="15" t="str">
        <f t="shared" si="15"/>
        <v/>
      </c>
      <c r="AB509" s="15" t="str">
        <f>IF(LEN($AA509)=0,"N",IF(LEN($AA509)&gt;1,"Error -- Availability entered in an incorrect format",IF($AA509='Control Panel'!$F$36,$AA509,IF($AA509='Control Panel'!$F$37,$AA509,IF($AA509='Control Panel'!$F$38,$AA509,IF($AA509='Control Panel'!$F$39,$AA509,IF($AA509='Control Panel'!$F$40,$AA509,IF($AA509='Control Panel'!$F$41,$AA509,"Error -- Availability entered in an incorrect format"))))))))</f>
        <v>N</v>
      </c>
    </row>
    <row r="510" spans="1:28" s="15" customFormat="1" x14ac:dyDescent="0.35">
      <c r="A510" s="7">
        <v>498</v>
      </c>
      <c r="B510" s="6"/>
      <c r="C510" s="12"/>
      <c r="D510" s="8"/>
      <c r="E510" s="12"/>
      <c r="F510" s="216" t="str">
        <f t="shared" si="14"/>
        <v>N/A</v>
      </c>
      <c r="G510" s="6"/>
      <c r="AA510" s="15" t="str">
        <f t="shared" si="15"/>
        <v/>
      </c>
      <c r="AB510" s="15" t="str">
        <f>IF(LEN($AA510)=0,"N",IF(LEN($AA510)&gt;1,"Error -- Availability entered in an incorrect format",IF($AA510='Control Panel'!$F$36,$AA510,IF($AA510='Control Panel'!$F$37,$AA510,IF($AA510='Control Panel'!$F$38,$AA510,IF($AA510='Control Panel'!$F$39,$AA510,IF($AA510='Control Panel'!$F$40,$AA510,IF($AA510='Control Panel'!$F$41,$AA510,"Error -- Availability entered in an incorrect format"))))))))</f>
        <v>N</v>
      </c>
    </row>
    <row r="511" spans="1:28" s="15" customFormat="1" x14ac:dyDescent="0.35">
      <c r="A511" s="7">
        <v>499</v>
      </c>
      <c r="B511" s="6"/>
      <c r="C511" s="12"/>
      <c r="D511" s="8"/>
      <c r="E511" s="12"/>
      <c r="F511" s="216" t="str">
        <f t="shared" si="14"/>
        <v>N/A</v>
      </c>
      <c r="G511" s="6"/>
      <c r="AA511" s="15" t="str">
        <f t="shared" si="15"/>
        <v/>
      </c>
      <c r="AB511" s="15" t="str">
        <f>IF(LEN($AA511)=0,"N",IF(LEN($AA511)&gt;1,"Error -- Availability entered in an incorrect format",IF($AA511='Control Panel'!$F$36,$AA511,IF($AA511='Control Panel'!$F$37,$AA511,IF($AA511='Control Panel'!$F$38,$AA511,IF($AA511='Control Panel'!$F$39,$AA511,IF($AA511='Control Panel'!$F$40,$AA511,IF($AA511='Control Panel'!$F$41,$AA511,"Error -- Availability entered in an incorrect format"))))))))</f>
        <v>N</v>
      </c>
    </row>
    <row r="512" spans="1:28" s="15" customFormat="1" x14ac:dyDescent="0.35">
      <c r="A512" s="7">
        <v>500</v>
      </c>
      <c r="B512" s="6"/>
      <c r="C512" s="12"/>
      <c r="D512" s="8"/>
      <c r="E512" s="12"/>
      <c r="F512" s="216" t="str">
        <f t="shared" si="14"/>
        <v>N/A</v>
      </c>
      <c r="G512" s="6"/>
      <c r="AA512" s="15" t="str">
        <f t="shared" si="15"/>
        <v/>
      </c>
      <c r="AB512" s="15" t="str">
        <f>IF(LEN($AA512)=0,"N",IF(LEN($AA512)&gt;1,"Error -- Availability entered in an incorrect format",IF($AA512='Control Panel'!$F$36,$AA512,IF($AA512='Control Panel'!$F$37,$AA512,IF($AA512='Control Panel'!$F$38,$AA512,IF($AA512='Control Panel'!$F$39,$AA512,IF($AA512='Control Panel'!$F$40,$AA512,IF($AA512='Control Panel'!$F$41,$AA512,"Error -- Availability entered in an incorrect format"))))))))</f>
        <v>N</v>
      </c>
    </row>
    <row r="513" spans="1:28" s="15" customFormat="1" x14ac:dyDescent="0.35">
      <c r="A513" s="7">
        <v>501</v>
      </c>
      <c r="B513" s="6"/>
      <c r="C513" s="12"/>
      <c r="D513" s="8"/>
      <c r="E513" s="12"/>
      <c r="F513" s="216" t="str">
        <f t="shared" si="14"/>
        <v>N/A</v>
      </c>
      <c r="G513" s="6"/>
      <c r="AA513" s="15" t="str">
        <f t="shared" si="15"/>
        <v/>
      </c>
      <c r="AB513" s="15" t="str">
        <f>IF(LEN($AA513)=0,"N",IF(LEN($AA513)&gt;1,"Error -- Availability entered in an incorrect format",IF($AA513='Control Panel'!$F$36,$AA513,IF($AA513='Control Panel'!$F$37,$AA513,IF($AA513='Control Panel'!$F$38,$AA513,IF($AA513='Control Panel'!$F$39,$AA513,IF($AA513='Control Panel'!$F$40,$AA513,IF($AA513='Control Panel'!$F$41,$AA513,"Error -- Availability entered in an incorrect format"))))))))</f>
        <v>N</v>
      </c>
    </row>
    <row r="514" spans="1:28" s="15" customFormat="1" x14ac:dyDescent="0.35">
      <c r="A514" s="7">
        <v>502</v>
      </c>
      <c r="B514" s="6"/>
      <c r="C514" s="12"/>
      <c r="D514" s="8"/>
      <c r="E514" s="12"/>
      <c r="F514" s="216" t="str">
        <f t="shared" si="14"/>
        <v>N/A</v>
      </c>
      <c r="G514" s="6"/>
      <c r="AA514" s="15" t="str">
        <f t="shared" si="15"/>
        <v/>
      </c>
      <c r="AB514" s="15" t="str">
        <f>IF(LEN($AA514)=0,"N",IF(LEN($AA514)&gt;1,"Error -- Availability entered in an incorrect format",IF($AA514='Control Panel'!$F$36,$AA514,IF($AA514='Control Panel'!$F$37,$AA514,IF($AA514='Control Panel'!$F$38,$AA514,IF($AA514='Control Panel'!$F$39,$AA514,IF($AA514='Control Panel'!$F$40,$AA514,IF($AA514='Control Panel'!$F$41,$AA514,"Error -- Availability entered in an incorrect format"))))))))</f>
        <v>N</v>
      </c>
    </row>
    <row r="515" spans="1:28" s="15" customFormat="1" x14ac:dyDescent="0.35">
      <c r="A515" s="7">
        <v>503</v>
      </c>
      <c r="B515" s="6"/>
      <c r="C515" s="12"/>
      <c r="D515" s="8"/>
      <c r="E515" s="12"/>
      <c r="F515" s="216" t="str">
        <f t="shared" si="14"/>
        <v>N/A</v>
      </c>
      <c r="G515" s="6"/>
      <c r="AA515" s="15" t="str">
        <f t="shared" si="15"/>
        <v/>
      </c>
      <c r="AB515" s="15" t="str">
        <f>IF(LEN($AA515)=0,"N",IF(LEN($AA515)&gt;1,"Error -- Availability entered in an incorrect format",IF($AA515='Control Panel'!$F$36,$AA515,IF($AA515='Control Panel'!$F$37,$AA515,IF($AA515='Control Panel'!$F$38,$AA515,IF($AA515='Control Panel'!$F$39,$AA515,IF($AA515='Control Panel'!$F$40,$AA515,IF($AA515='Control Panel'!$F$41,$AA515,"Error -- Availability entered in an incorrect format"))))))))</f>
        <v>N</v>
      </c>
    </row>
    <row r="516" spans="1:28" s="15" customFormat="1" x14ac:dyDescent="0.35">
      <c r="A516" s="7">
        <v>504</v>
      </c>
      <c r="B516" s="6"/>
      <c r="C516" s="12"/>
      <c r="D516" s="8"/>
      <c r="E516" s="12"/>
      <c r="F516" s="216" t="str">
        <f t="shared" si="14"/>
        <v>N/A</v>
      </c>
      <c r="G516" s="6"/>
      <c r="AA516" s="15" t="str">
        <f t="shared" si="15"/>
        <v/>
      </c>
      <c r="AB516" s="15" t="str">
        <f>IF(LEN($AA516)=0,"N",IF(LEN($AA516)&gt;1,"Error -- Availability entered in an incorrect format",IF($AA516='Control Panel'!$F$36,$AA516,IF($AA516='Control Panel'!$F$37,$AA516,IF($AA516='Control Panel'!$F$38,$AA516,IF($AA516='Control Panel'!$F$39,$AA516,IF($AA516='Control Panel'!$F$40,$AA516,IF($AA516='Control Panel'!$F$41,$AA516,"Error -- Availability entered in an incorrect format"))))))))</f>
        <v>N</v>
      </c>
    </row>
    <row r="517" spans="1:28" s="15" customFormat="1" x14ac:dyDescent="0.35">
      <c r="A517" s="7">
        <v>505</v>
      </c>
      <c r="B517" s="6"/>
      <c r="C517" s="12"/>
      <c r="D517" s="8"/>
      <c r="E517" s="12"/>
      <c r="F517" s="216" t="str">
        <f t="shared" si="14"/>
        <v>N/A</v>
      </c>
      <c r="G517" s="6"/>
      <c r="AA517" s="15" t="str">
        <f t="shared" si="15"/>
        <v/>
      </c>
      <c r="AB517" s="15" t="str">
        <f>IF(LEN($AA517)=0,"N",IF(LEN($AA517)&gt;1,"Error -- Availability entered in an incorrect format",IF($AA517='Control Panel'!$F$36,$AA517,IF($AA517='Control Panel'!$F$37,$AA517,IF($AA517='Control Panel'!$F$38,$AA517,IF($AA517='Control Panel'!$F$39,$AA517,IF($AA517='Control Panel'!$F$40,$AA517,IF($AA517='Control Panel'!$F$41,$AA517,"Error -- Availability entered in an incorrect format"))))))))</f>
        <v>N</v>
      </c>
    </row>
    <row r="518" spans="1:28" s="15" customFormat="1" x14ac:dyDescent="0.35">
      <c r="A518" s="7">
        <v>506</v>
      </c>
      <c r="B518" s="6"/>
      <c r="C518" s="12"/>
      <c r="D518" s="8"/>
      <c r="E518" s="12"/>
      <c r="F518" s="216" t="str">
        <f t="shared" si="14"/>
        <v>N/A</v>
      </c>
      <c r="G518" s="6"/>
      <c r="AA518" s="15" t="str">
        <f t="shared" si="15"/>
        <v/>
      </c>
      <c r="AB518" s="15" t="str">
        <f>IF(LEN($AA518)=0,"N",IF(LEN($AA518)&gt;1,"Error -- Availability entered in an incorrect format",IF($AA518='Control Panel'!$F$36,$AA518,IF($AA518='Control Panel'!$F$37,$AA518,IF($AA518='Control Panel'!$F$38,$AA518,IF($AA518='Control Panel'!$F$39,$AA518,IF($AA518='Control Panel'!$F$40,$AA518,IF($AA518='Control Panel'!$F$41,$AA518,"Error -- Availability entered in an incorrect format"))))))))</f>
        <v>N</v>
      </c>
    </row>
    <row r="519" spans="1:28" s="15" customFormat="1" x14ac:dyDescent="0.35">
      <c r="A519" s="7">
        <v>507</v>
      </c>
      <c r="B519" s="6"/>
      <c r="C519" s="12"/>
      <c r="D519" s="8"/>
      <c r="E519" s="12"/>
      <c r="F519" s="216" t="str">
        <f t="shared" si="14"/>
        <v>N/A</v>
      </c>
      <c r="G519" s="6"/>
      <c r="AA519" s="15" t="str">
        <f t="shared" si="15"/>
        <v/>
      </c>
      <c r="AB519" s="15" t="str">
        <f>IF(LEN($AA519)=0,"N",IF(LEN($AA519)&gt;1,"Error -- Availability entered in an incorrect format",IF($AA519='Control Panel'!$F$36,$AA519,IF($AA519='Control Panel'!$F$37,$AA519,IF($AA519='Control Panel'!$F$38,$AA519,IF($AA519='Control Panel'!$F$39,$AA519,IF($AA519='Control Panel'!$F$40,$AA519,IF($AA519='Control Panel'!$F$41,$AA519,"Error -- Availability entered in an incorrect format"))))))))</f>
        <v>N</v>
      </c>
    </row>
    <row r="520" spans="1:28" s="15" customFormat="1" x14ac:dyDescent="0.35">
      <c r="A520" s="7">
        <v>508</v>
      </c>
      <c r="B520" s="6"/>
      <c r="C520" s="12"/>
      <c r="D520" s="8"/>
      <c r="E520" s="12"/>
      <c r="F520" s="216" t="str">
        <f t="shared" si="14"/>
        <v>N/A</v>
      </c>
      <c r="G520" s="6"/>
      <c r="AA520" s="15" t="str">
        <f t="shared" si="15"/>
        <v/>
      </c>
      <c r="AB520" s="15" t="str">
        <f>IF(LEN($AA520)=0,"N",IF(LEN($AA520)&gt;1,"Error -- Availability entered in an incorrect format",IF($AA520='Control Panel'!$F$36,$AA520,IF($AA520='Control Panel'!$F$37,$AA520,IF($AA520='Control Panel'!$F$38,$AA520,IF($AA520='Control Panel'!$F$39,$AA520,IF($AA520='Control Panel'!$F$40,$AA520,IF($AA520='Control Panel'!$F$41,$AA520,"Error -- Availability entered in an incorrect format"))))))))</f>
        <v>N</v>
      </c>
    </row>
    <row r="521" spans="1:28" s="15" customFormat="1" x14ac:dyDescent="0.35">
      <c r="A521" s="7">
        <v>509</v>
      </c>
      <c r="B521" s="6"/>
      <c r="C521" s="12"/>
      <c r="D521" s="8"/>
      <c r="E521" s="12"/>
      <c r="F521" s="216" t="str">
        <f t="shared" si="14"/>
        <v>N/A</v>
      </c>
      <c r="G521" s="6"/>
      <c r="AA521" s="15" t="str">
        <f t="shared" si="15"/>
        <v/>
      </c>
      <c r="AB521" s="15" t="str">
        <f>IF(LEN($AA521)=0,"N",IF(LEN($AA521)&gt;1,"Error -- Availability entered in an incorrect format",IF($AA521='Control Panel'!$F$36,$AA521,IF($AA521='Control Panel'!$F$37,$AA521,IF($AA521='Control Panel'!$F$38,$AA521,IF($AA521='Control Panel'!$F$39,$AA521,IF($AA521='Control Panel'!$F$40,$AA521,IF($AA521='Control Panel'!$F$41,$AA521,"Error -- Availability entered in an incorrect format"))))))))</f>
        <v>N</v>
      </c>
    </row>
    <row r="522" spans="1:28" s="15" customFormat="1" x14ac:dyDescent="0.35">
      <c r="A522" s="7">
        <v>510</v>
      </c>
      <c r="B522" s="6"/>
      <c r="C522" s="12"/>
      <c r="D522" s="8"/>
      <c r="E522" s="12"/>
      <c r="F522" s="216" t="str">
        <f t="shared" si="14"/>
        <v>N/A</v>
      </c>
      <c r="G522" s="6"/>
      <c r="AA522" s="15" t="str">
        <f t="shared" si="15"/>
        <v/>
      </c>
      <c r="AB522" s="15" t="str">
        <f>IF(LEN($AA522)=0,"N",IF(LEN($AA522)&gt;1,"Error -- Availability entered in an incorrect format",IF($AA522='Control Panel'!$F$36,$AA522,IF($AA522='Control Panel'!$F$37,$AA522,IF($AA522='Control Panel'!$F$38,$AA522,IF($AA522='Control Panel'!$F$39,$AA522,IF($AA522='Control Panel'!$F$40,$AA522,IF($AA522='Control Panel'!$F$41,$AA522,"Error -- Availability entered in an incorrect format"))))))))</f>
        <v>N</v>
      </c>
    </row>
    <row r="523" spans="1:28" s="15" customFormat="1" x14ac:dyDescent="0.35">
      <c r="A523" s="7">
        <v>511</v>
      </c>
      <c r="B523" s="6"/>
      <c r="C523" s="12"/>
      <c r="D523" s="8"/>
      <c r="E523" s="12"/>
      <c r="F523" s="216" t="str">
        <f t="shared" si="14"/>
        <v>N/A</v>
      </c>
      <c r="G523" s="6"/>
      <c r="AA523" s="15" t="str">
        <f t="shared" si="15"/>
        <v/>
      </c>
      <c r="AB523" s="15" t="str">
        <f>IF(LEN($AA523)=0,"N",IF(LEN($AA523)&gt;1,"Error -- Availability entered in an incorrect format",IF($AA523='Control Panel'!$F$36,$AA523,IF($AA523='Control Panel'!$F$37,$AA523,IF($AA523='Control Panel'!$F$38,$AA523,IF($AA523='Control Panel'!$F$39,$AA523,IF($AA523='Control Panel'!$F$40,$AA523,IF($AA523='Control Panel'!$F$41,$AA523,"Error -- Availability entered in an incorrect format"))))))))</f>
        <v>N</v>
      </c>
    </row>
    <row r="524" spans="1:28" s="15" customFormat="1" x14ac:dyDescent="0.35">
      <c r="A524" s="7">
        <v>512</v>
      </c>
      <c r="B524" s="6"/>
      <c r="C524" s="12"/>
      <c r="D524" s="8"/>
      <c r="E524" s="12"/>
      <c r="F524" s="216" t="str">
        <f t="shared" si="14"/>
        <v>N/A</v>
      </c>
      <c r="G524" s="6"/>
      <c r="AA524" s="15" t="str">
        <f t="shared" si="15"/>
        <v/>
      </c>
      <c r="AB524" s="15" t="str">
        <f>IF(LEN($AA524)=0,"N",IF(LEN($AA524)&gt;1,"Error -- Availability entered in an incorrect format",IF($AA524='Control Panel'!$F$36,$AA524,IF($AA524='Control Panel'!$F$37,$AA524,IF($AA524='Control Panel'!$F$38,$AA524,IF($AA524='Control Panel'!$F$39,$AA524,IF($AA524='Control Panel'!$F$40,$AA524,IF($AA524='Control Panel'!$F$41,$AA524,"Error -- Availability entered in an incorrect format"))))))))</f>
        <v>N</v>
      </c>
    </row>
    <row r="525" spans="1:28" s="15" customFormat="1" x14ac:dyDescent="0.35">
      <c r="A525" s="7">
        <v>513</v>
      </c>
      <c r="B525" s="6"/>
      <c r="C525" s="12"/>
      <c r="D525" s="8"/>
      <c r="E525" s="12"/>
      <c r="F525" s="216" t="str">
        <f t="shared" si="14"/>
        <v>N/A</v>
      </c>
      <c r="G525" s="6"/>
      <c r="AA525" s="15" t="str">
        <f t="shared" si="15"/>
        <v/>
      </c>
      <c r="AB525" s="15" t="str">
        <f>IF(LEN($AA525)=0,"N",IF(LEN($AA525)&gt;1,"Error -- Availability entered in an incorrect format",IF($AA525='Control Panel'!$F$36,$AA525,IF($AA525='Control Panel'!$F$37,$AA525,IF($AA525='Control Panel'!$F$38,$AA525,IF($AA525='Control Panel'!$F$39,$AA525,IF($AA525='Control Panel'!$F$40,$AA525,IF($AA525='Control Panel'!$F$41,$AA525,"Error -- Availability entered in an incorrect format"))))))))</f>
        <v>N</v>
      </c>
    </row>
    <row r="526" spans="1:28" s="15" customFormat="1" x14ac:dyDescent="0.35">
      <c r="A526" s="7">
        <v>514</v>
      </c>
      <c r="B526" s="6"/>
      <c r="C526" s="12"/>
      <c r="D526" s="8"/>
      <c r="E526" s="12"/>
      <c r="F526" s="216" t="str">
        <f t="shared" ref="F526:F589" si="16">IF($D$10=$A$9,"N/A",$D$10)</f>
        <v>N/A</v>
      </c>
      <c r="G526" s="6"/>
      <c r="AA526" s="15" t="str">
        <f t="shared" ref="AA526:AA589" si="17">TRIM($D526)</f>
        <v/>
      </c>
      <c r="AB526" s="15" t="str">
        <f>IF(LEN($AA526)=0,"N",IF(LEN($AA526)&gt;1,"Error -- Availability entered in an incorrect format",IF($AA526='Control Panel'!$F$36,$AA526,IF($AA526='Control Panel'!$F$37,$AA526,IF($AA526='Control Panel'!$F$38,$AA526,IF($AA526='Control Panel'!$F$39,$AA526,IF($AA526='Control Panel'!$F$40,$AA526,IF($AA526='Control Panel'!$F$41,$AA526,"Error -- Availability entered in an incorrect format"))))))))</f>
        <v>N</v>
      </c>
    </row>
    <row r="527" spans="1:28" s="15" customFormat="1" x14ac:dyDescent="0.35">
      <c r="A527" s="7">
        <v>515</v>
      </c>
      <c r="B527" s="6"/>
      <c r="C527" s="12"/>
      <c r="D527" s="8"/>
      <c r="E527" s="12"/>
      <c r="F527" s="216" t="str">
        <f t="shared" si="16"/>
        <v>N/A</v>
      </c>
      <c r="G527" s="6"/>
      <c r="AA527" s="15" t="str">
        <f t="shared" si="17"/>
        <v/>
      </c>
      <c r="AB527" s="15" t="str">
        <f>IF(LEN($AA527)=0,"N",IF(LEN($AA527)&gt;1,"Error -- Availability entered in an incorrect format",IF($AA527='Control Panel'!$F$36,$AA527,IF($AA527='Control Panel'!$F$37,$AA527,IF($AA527='Control Panel'!$F$38,$AA527,IF($AA527='Control Panel'!$F$39,$AA527,IF($AA527='Control Panel'!$F$40,$AA527,IF($AA527='Control Panel'!$F$41,$AA527,"Error -- Availability entered in an incorrect format"))))))))</f>
        <v>N</v>
      </c>
    </row>
    <row r="528" spans="1:28" s="15" customFormat="1" x14ac:dyDescent="0.35">
      <c r="A528" s="7">
        <v>516</v>
      </c>
      <c r="B528" s="6"/>
      <c r="C528" s="12"/>
      <c r="D528" s="8"/>
      <c r="E528" s="12"/>
      <c r="F528" s="216" t="str">
        <f t="shared" si="16"/>
        <v>N/A</v>
      </c>
      <c r="G528" s="6"/>
      <c r="AA528" s="15" t="str">
        <f t="shared" si="17"/>
        <v/>
      </c>
      <c r="AB528" s="15" t="str">
        <f>IF(LEN($AA528)=0,"N",IF(LEN($AA528)&gt;1,"Error -- Availability entered in an incorrect format",IF($AA528='Control Panel'!$F$36,$AA528,IF($AA528='Control Panel'!$F$37,$AA528,IF($AA528='Control Panel'!$F$38,$AA528,IF($AA528='Control Panel'!$F$39,$AA528,IF($AA528='Control Panel'!$F$40,$AA528,IF($AA528='Control Panel'!$F$41,$AA528,"Error -- Availability entered in an incorrect format"))))))))</f>
        <v>N</v>
      </c>
    </row>
    <row r="529" spans="1:28" s="15" customFormat="1" x14ac:dyDescent="0.35">
      <c r="A529" s="7">
        <v>517</v>
      </c>
      <c r="B529" s="6"/>
      <c r="C529" s="12"/>
      <c r="D529" s="8"/>
      <c r="E529" s="12"/>
      <c r="F529" s="216" t="str">
        <f t="shared" si="16"/>
        <v>N/A</v>
      </c>
      <c r="G529" s="6"/>
      <c r="AA529" s="15" t="str">
        <f t="shared" si="17"/>
        <v/>
      </c>
      <c r="AB529" s="15" t="str">
        <f>IF(LEN($AA529)=0,"N",IF(LEN($AA529)&gt;1,"Error -- Availability entered in an incorrect format",IF($AA529='Control Panel'!$F$36,$AA529,IF($AA529='Control Panel'!$F$37,$AA529,IF($AA529='Control Panel'!$F$38,$AA529,IF($AA529='Control Panel'!$F$39,$AA529,IF($AA529='Control Panel'!$F$40,$AA529,IF($AA529='Control Panel'!$F$41,$AA529,"Error -- Availability entered in an incorrect format"))))))))</f>
        <v>N</v>
      </c>
    </row>
    <row r="530" spans="1:28" s="15" customFormat="1" x14ac:dyDescent="0.35">
      <c r="A530" s="7">
        <v>518</v>
      </c>
      <c r="B530" s="6"/>
      <c r="C530" s="12"/>
      <c r="D530" s="8"/>
      <c r="E530" s="12"/>
      <c r="F530" s="216" t="str">
        <f t="shared" si="16"/>
        <v>N/A</v>
      </c>
      <c r="G530" s="6"/>
      <c r="AA530" s="15" t="str">
        <f t="shared" si="17"/>
        <v/>
      </c>
      <c r="AB530" s="15" t="str">
        <f>IF(LEN($AA530)=0,"N",IF(LEN($AA530)&gt;1,"Error -- Availability entered in an incorrect format",IF($AA530='Control Panel'!$F$36,$AA530,IF($AA530='Control Panel'!$F$37,$AA530,IF($AA530='Control Panel'!$F$38,$AA530,IF($AA530='Control Panel'!$F$39,$AA530,IF($AA530='Control Panel'!$F$40,$AA530,IF($AA530='Control Panel'!$F$41,$AA530,"Error -- Availability entered in an incorrect format"))))))))</f>
        <v>N</v>
      </c>
    </row>
    <row r="531" spans="1:28" s="15" customFormat="1" x14ac:dyDescent="0.35">
      <c r="A531" s="7">
        <v>519</v>
      </c>
      <c r="B531" s="6"/>
      <c r="C531" s="12"/>
      <c r="D531" s="8"/>
      <c r="E531" s="12"/>
      <c r="F531" s="216" t="str">
        <f t="shared" si="16"/>
        <v>N/A</v>
      </c>
      <c r="G531" s="6"/>
      <c r="AA531" s="15" t="str">
        <f t="shared" si="17"/>
        <v/>
      </c>
      <c r="AB531" s="15" t="str">
        <f>IF(LEN($AA531)=0,"N",IF(LEN($AA531)&gt;1,"Error -- Availability entered in an incorrect format",IF($AA531='Control Panel'!$F$36,$AA531,IF($AA531='Control Panel'!$F$37,$AA531,IF($AA531='Control Panel'!$F$38,$AA531,IF($AA531='Control Panel'!$F$39,$AA531,IF($AA531='Control Panel'!$F$40,$AA531,IF($AA531='Control Panel'!$F$41,$AA531,"Error -- Availability entered in an incorrect format"))))))))</f>
        <v>N</v>
      </c>
    </row>
    <row r="532" spans="1:28" s="15" customFormat="1" x14ac:dyDescent="0.35">
      <c r="A532" s="7">
        <v>520</v>
      </c>
      <c r="B532" s="6"/>
      <c r="C532" s="12"/>
      <c r="D532" s="8"/>
      <c r="E532" s="12"/>
      <c r="F532" s="216" t="str">
        <f t="shared" si="16"/>
        <v>N/A</v>
      </c>
      <c r="G532" s="6"/>
      <c r="AA532" s="15" t="str">
        <f t="shared" si="17"/>
        <v/>
      </c>
      <c r="AB532" s="15" t="str">
        <f>IF(LEN($AA532)=0,"N",IF(LEN($AA532)&gt;1,"Error -- Availability entered in an incorrect format",IF($AA532='Control Panel'!$F$36,$AA532,IF($AA532='Control Panel'!$F$37,$AA532,IF($AA532='Control Panel'!$F$38,$AA532,IF($AA532='Control Panel'!$F$39,$AA532,IF($AA532='Control Panel'!$F$40,$AA532,IF($AA532='Control Panel'!$F$41,$AA532,"Error -- Availability entered in an incorrect format"))))))))</f>
        <v>N</v>
      </c>
    </row>
    <row r="533" spans="1:28" s="15" customFormat="1" x14ac:dyDescent="0.35">
      <c r="A533" s="7">
        <v>521</v>
      </c>
      <c r="B533" s="6"/>
      <c r="C533" s="12"/>
      <c r="D533" s="8"/>
      <c r="E533" s="12"/>
      <c r="F533" s="216" t="str">
        <f t="shared" si="16"/>
        <v>N/A</v>
      </c>
      <c r="G533" s="6"/>
      <c r="AA533" s="15" t="str">
        <f t="shared" si="17"/>
        <v/>
      </c>
      <c r="AB533" s="15" t="str">
        <f>IF(LEN($AA533)=0,"N",IF(LEN($AA533)&gt;1,"Error -- Availability entered in an incorrect format",IF($AA533='Control Panel'!$F$36,$AA533,IF($AA533='Control Panel'!$F$37,$AA533,IF($AA533='Control Panel'!$F$38,$AA533,IF($AA533='Control Panel'!$F$39,$AA533,IF($AA533='Control Panel'!$F$40,$AA533,IF($AA533='Control Panel'!$F$41,$AA533,"Error -- Availability entered in an incorrect format"))))))))</f>
        <v>N</v>
      </c>
    </row>
    <row r="534" spans="1:28" s="15" customFormat="1" x14ac:dyDescent="0.35">
      <c r="A534" s="7">
        <v>522</v>
      </c>
      <c r="B534" s="6"/>
      <c r="C534" s="12"/>
      <c r="D534" s="8"/>
      <c r="E534" s="12"/>
      <c r="F534" s="216" t="str">
        <f t="shared" si="16"/>
        <v>N/A</v>
      </c>
      <c r="G534" s="6"/>
      <c r="AA534" s="15" t="str">
        <f t="shared" si="17"/>
        <v/>
      </c>
      <c r="AB534" s="15" t="str">
        <f>IF(LEN($AA534)=0,"N",IF(LEN($AA534)&gt;1,"Error -- Availability entered in an incorrect format",IF($AA534='Control Panel'!$F$36,$AA534,IF($AA534='Control Panel'!$F$37,$AA534,IF($AA534='Control Panel'!$F$38,$AA534,IF($AA534='Control Panel'!$F$39,$AA534,IF($AA534='Control Panel'!$F$40,$AA534,IF($AA534='Control Panel'!$F$41,$AA534,"Error -- Availability entered in an incorrect format"))))))))</f>
        <v>N</v>
      </c>
    </row>
    <row r="535" spans="1:28" s="15" customFormat="1" x14ac:dyDescent="0.35">
      <c r="A535" s="7">
        <v>523</v>
      </c>
      <c r="B535" s="6"/>
      <c r="C535" s="12"/>
      <c r="D535" s="8"/>
      <c r="E535" s="12"/>
      <c r="F535" s="216" t="str">
        <f t="shared" si="16"/>
        <v>N/A</v>
      </c>
      <c r="G535" s="6"/>
      <c r="AA535" s="15" t="str">
        <f t="shared" si="17"/>
        <v/>
      </c>
      <c r="AB535" s="15" t="str">
        <f>IF(LEN($AA535)=0,"N",IF(LEN($AA535)&gt;1,"Error -- Availability entered in an incorrect format",IF($AA535='Control Panel'!$F$36,$AA535,IF($AA535='Control Panel'!$F$37,$AA535,IF($AA535='Control Panel'!$F$38,$AA535,IF($AA535='Control Panel'!$F$39,$AA535,IF($AA535='Control Panel'!$F$40,$AA535,IF($AA535='Control Panel'!$F$41,$AA535,"Error -- Availability entered in an incorrect format"))))))))</f>
        <v>N</v>
      </c>
    </row>
    <row r="536" spans="1:28" s="15" customFormat="1" x14ac:dyDescent="0.35">
      <c r="A536" s="7">
        <v>524</v>
      </c>
      <c r="B536" s="6"/>
      <c r="C536" s="12"/>
      <c r="D536" s="8"/>
      <c r="E536" s="12"/>
      <c r="F536" s="216" t="str">
        <f t="shared" si="16"/>
        <v>N/A</v>
      </c>
      <c r="G536" s="6"/>
      <c r="AA536" s="15" t="str">
        <f t="shared" si="17"/>
        <v/>
      </c>
      <c r="AB536" s="15" t="str">
        <f>IF(LEN($AA536)=0,"N",IF(LEN($AA536)&gt;1,"Error -- Availability entered in an incorrect format",IF($AA536='Control Panel'!$F$36,$AA536,IF($AA536='Control Panel'!$F$37,$AA536,IF($AA536='Control Panel'!$F$38,$AA536,IF($AA536='Control Panel'!$F$39,$AA536,IF($AA536='Control Panel'!$F$40,$AA536,IF($AA536='Control Panel'!$F$41,$AA536,"Error -- Availability entered in an incorrect format"))))))))</f>
        <v>N</v>
      </c>
    </row>
    <row r="537" spans="1:28" s="15" customFormat="1" x14ac:dyDescent="0.35">
      <c r="A537" s="7">
        <v>525</v>
      </c>
      <c r="B537" s="6"/>
      <c r="C537" s="12"/>
      <c r="D537" s="8"/>
      <c r="E537" s="12"/>
      <c r="F537" s="216" t="str">
        <f t="shared" si="16"/>
        <v>N/A</v>
      </c>
      <c r="G537" s="6"/>
      <c r="AA537" s="15" t="str">
        <f t="shared" si="17"/>
        <v/>
      </c>
      <c r="AB537" s="15" t="str">
        <f>IF(LEN($AA537)=0,"N",IF(LEN($AA537)&gt;1,"Error -- Availability entered in an incorrect format",IF($AA537='Control Panel'!$F$36,$AA537,IF($AA537='Control Panel'!$F$37,$AA537,IF($AA537='Control Panel'!$F$38,$AA537,IF($AA537='Control Panel'!$F$39,$AA537,IF($AA537='Control Panel'!$F$40,$AA537,IF($AA537='Control Panel'!$F$41,$AA537,"Error -- Availability entered in an incorrect format"))))))))</f>
        <v>N</v>
      </c>
    </row>
    <row r="538" spans="1:28" s="15" customFormat="1" x14ac:dyDescent="0.35">
      <c r="A538" s="7">
        <v>526</v>
      </c>
      <c r="B538" s="6"/>
      <c r="C538" s="12"/>
      <c r="D538" s="8"/>
      <c r="E538" s="12"/>
      <c r="F538" s="216" t="str">
        <f t="shared" si="16"/>
        <v>N/A</v>
      </c>
      <c r="G538" s="6"/>
      <c r="AA538" s="15" t="str">
        <f t="shared" si="17"/>
        <v/>
      </c>
      <c r="AB538" s="15" t="str">
        <f>IF(LEN($AA538)=0,"N",IF(LEN($AA538)&gt;1,"Error -- Availability entered in an incorrect format",IF($AA538='Control Panel'!$F$36,$AA538,IF($AA538='Control Panel'!$F$37,$AA538,IF($AA538='Control Panel'!$F$38,$AA538,IF($AA538='Control Panel'!$F$39,$AA538,IF($AA538='Control Panel'!$F$40,$AA538,IF($AA538='Control Panel'!$F$41,$AA538,"Error -- Availability entered in an incorrect format"))))))))</f>
        <v>N</v>
      </c>
    </row>
    <row r="539" spans="1:28" s="15" customFormat="1" x14ac:dyDescent="0.35">
      <c r="A539" s="7">
        <v>527</v>
      </c>
      <c r="B539" s="6"/>
      <c r="C539" s="12"/>
      <c r="D539" s="8"/>
      <c r="E539" s="12"/>
      <c r="F539" s="216" t="str">
        <f t="shared" si="16"/>
        <v>N/A</v>
      </c>
      <c r="G539" s="6"/>
      <c r="AA539" s="15" t="str">
        <f t="shared" si="17"/>
        <v/>
      </c>
      <c r="AB539" s="15" t="str">
        <f>IF(LEN($AA539)=0,"N",IF(LEN($AA539)&gt;1,"Error -- Availability entered in an incorrect format",IF($AA539='Control Panel'!$F$36,$AA539,IF($AA539='Control Panel'!$F$37,$AA539,IF($AA539='Control Panel'!$F$38,$AA539,IF($AA539='Control Panel'!$F$39,$AA539,IF($AA539='Control Panel'!$F$40,$AA539,IF($AA539='Control Panel'!$F$41,$AA539,"Error -- Availability entered in an incorrect format"))))))))</f>
        <v>N</v>
      </c>
    </row>
    <row r="540" spans="1:28" s="15" customFormat="1" x14ac:dyDescent="0.35">
      <c r="A540" s="7">
        <v>528</v>
      </c>
      <c r="B540" s="6"/>
      <c r="C540" s="12"/>
      <c r="D540" s="8"/>
      <c r="E540" s="12"/>
      <c r="F540" s="216" t="str">
        <f t="shared" si="16"/>
        <v>N/A</v>
      </c>
      <c r="G540" s="6"/>
      <c r="AA540" s="15" t="str">
        <f t="shared" si="17"/>
        <v/>
      </c>
      <c r="AB540" s="15" t="str">
        <f>IF(LEN($AA540)=0,"N",IF(LEN($AA540)&gt;1,"Error -- Availability entered in an incorrect format",IF($AA540='Control Panel'!$F$36,$AA540,IF($AA540='Control Panel'!$F$37,$AA540,IF($AA540='Control Panel'!$F$38,$AA540,IF($AA540='Control Panel'!$F$39,$AA540,IF($AA540='Control Panel'!$F$40,$AA540,IF($AA540='Control Panel'!$F$41,$AA540,"Error -- Availability entered in an incorrect format"))))))))</f>
        <v>N</v>
      </c>
    </row>
    <row r="541" spans="1:28" s="15" customFormat="1" x14ac:dyDescent="0.35">
      <c r="A541" s="7">
        <v>529</v>
      </c>
      <c r="B541" s="6"/>
      <c r="C541" s="12"/>
      <c r="D541" s="8"/>
      <c r="E541" s="12"/>
      <c r="F541" s="216" t="str">
        <f t="shared" si="16"/>
        <v>N/A</v>
      </c>
      <c r="G541" s="6"/>
      <c r="AA541" s="15" t="str">
        <f t="shared" si="17"/>
        <v/>
      </c>
      <c r="AB541" s="15" t="str">
        <f>IF(LEN($AA541)=0,"N",IF(LEN($AA541)&gt;1,"Error -- Availability entered in an incorrect format",IF($AA541='Control Panel'!$F$36,$AA541,IF($AA541='Control Panel'!$F$37,$AA541,IF($AA541='Control Panel'!$F$38,$AA541,IF($AA541='Control Panel'!$F$39,$AA541,IF($AA541='Control Panel'!$F$40,$AA541,IF($AA541='Control Panel'!$F$41,$AA541,"Error -- Availability entered in an incorrect format"))))))))</f>
        <v>N</v>
      </c>
    </row>
    <row r="542" spans="1:28" s="15" customFormat="1" x14ac:dyDescent="0.35">
      <c r="A542" s="7">
        <v>530</v>
      </c>
      <c r="B542" s="6"/>
      <c r="C542" s="12"/>
      <c r="D542" s="8"/>
      <c r="E542" s="12"/>
      <c r="F542" s="216" t="str">
        <f t="shared" si="16"/>
        <v>N/A</v>
      </c>
      <c r="G542" s="6"/>
      <c r="AA542" s="15" t="str">
        <f t="shared" si="17"/>
        <v/>
      </c>
      <c r="AB542" s="15" t="str">
        <f>IF(LEN($AA542)=0,"N",IF(LEN($AA542)&gt;1,"Error -- Availability entered in an incorrect format",IF($AA542='Control Panel'!$F$36,$AA542,IF($AA542='Control Panel'!$F$37,$AA542,IF($AA542='Control Panel'!$F$38,$AA542,IF($AA542='Control Panel'!$F$39,$AA542,IF($AA542='Control Panel'!$F$40,$AA542,IF($AA542='Control Panel'!$F$41,$AA542,"Error -- Availability entered in an incorrect format"))))))))</f>
        <v>N</v>
      </c>
    </row>
    <row r="543" spans="1:28" s="15" customFormat="1" x14ac:dyDescent="0.35">
      <c r="A543" s="7">
        <v>531</v>
      </c>
      <c r="B543" s="6"/>
      <c r="C543" s="12"/>
      <c r="D543" s="8"/>
      <c r="E543" s="12"/>
      <c r="F543" s="216" t="str">
        <f t="shared" si="16"/>
        <v>N/A</v>
      </c>
      <c r="G543" s="6"/>
      <c r="AA543" s="15" t="str">
        <f t="shared" si="17"/>
        <v/>
      </c>
      <c r="AB543" s="15" t="str">
        <f>IF(LEN($AA543)=0,"N",IF(LEN($AA543)&gt;1,"Error -- Availability entered in an incorrect format",IF($AA543='Control Panel'!$F$36,$AA543,IF($AA543='Control Panel'!$F$37,$AA543,IF($AA543='Control Panel'!$F$38,$AA543,IF($AA543='Control Panel'!$F$39,$AA543,IF($AA543='Control Panel'!$F$40,$AA543,IF($AA543='Control Panel'!$F$41,$AA543,"Error -- Availability entered in an incorrect format"))))))))</f>
        <v>N</v>
      </c>
    </row>
    <row r="544" spans="1:28" s="15" customFormat="1" x14ac:dyDescent="0.35">
      <c r="A544" s="7">
        <v>532</v>
      </c>
      <c r="B544" s="6"/>
      <c r="C544" s="12"/>
      <c r="D544" s="8"/>
      <c r="E544" s="12"/>
      <c r="F544" s="216" t="str">
        <f t="shared" si="16"/>
        <v>N/A</v>
      </c>
      <c r="G544" s="6"/>
      <c r="AA544" s="15" t="str">
        <f t="shared" si="17"/>
        <v/>
      </c>
      <c r="AB544" s="15" t="str">
        <f>IF(LEN($AA544)=0,"N",IF(LEN($AA544)&gt;1,"Error -- Availability entered in an incorrect format",IF($AA544='Control Panel'!$F$36,$AA544,IF($AA544='Control Panel'!$F$37,$AA544,IF($AA544='Control Panel'!$F$38,$AA544,IF($AA544='Control Panel'!$F$39,$AA544,IF($AA544='Control Panel'!$F$40,$AA544,IF($AA544='Control Panel'!$F$41,$AA544,"Error -- Availability entered in an incorrect format"))))))))</f>
        <v>N</v>
      </c>
    </row>
    <row r="545" spans="1:28" s="15" customFormat="1" x14ac:dyDescent="0.35">
      <c r="A545" s="7">
        <v>533</v>
      </c>
      <c r="B545" s="6"/>
      <c r="C545" s="12"/>
      <c r="D545" s="8"/>
      <c r="E545" s="12"/>
      <c r="F545" s="216" t="str">
        <f t="shared" si="16"/>
        <v>N/A</v>
      </c>
      <c r="G545" s="6"/>
      <c r="AA545" s="15" t="str">
        <f t="shared" si="17"/>
        <v/>
      </c>
      <c r="AB545" s="15" t="str">
        <f>IF(LEN($AA545)=0,"N",IF(LEN($AA545)&gt;1,"Error -- Availability entered in an incorrect format",IF($AA545='Control Panel'!$F$36,$AA545,IF($AA545='Control Panel'!$F$37,$AA545,IF($AA545='Control Panel'!$F$38,$AA545,IF($AA545='Control Panel'!$F$39,$AA545,IF($AA545='Control Panel'!$F$40,$AA545,IF($AA545='Control Panel'!$F$41,$AA545,"Error -- Availability entered in an incorrect format"))))))))</f>
        <v>N</v>
      </c>
    </row>
    <row r="546" spans="1:28" s="15" customFormat="1" x14ac:dyDescent="0.35">
      <c r="A546" s="7">
        <v>534</v>
      </c>
      <c r="B546" s="6"/>
      <c r="C546" s="12"/>
      <c r="D546" s="8"/>
      <c r="E546" s="12"/>
      <c r="F546" s="216" t="str">
        <f t="shared" si="16"/>
        <v>N/A</v>
      </c>
      <c r="G546" s="6"/>
      <c r="AA546" s="15" t="str">
        <f t="shared" si="17"/>
        <v/>
      </c>
      <c r="AB546" s="15" t="str">
        <f>IF(LEN($AA546)=0,"N",IF(LEN($AA546)&gt;1,"Error -- Availability entered in an incorrect format",IF($AA546='Control Panel'!$F$36,$AA546,IF($AA546='Control Panel'!$F$37,$AA546,IF($AA546='Control Panel'!$F$38,$AA546,IF($AA546='Control Panel'!$F$39,$AA546,IF($AA546='Control Panel'!$F$40,$AA546,IF($AA546='Control Panel'!$F$41,$AA546,"Error -- Availability entered in an incorrect format"))))))))</f>
        <v>N</v>
      </c>
    </row>
    <row r="547" spans="1:28" s="15" customFormat="1" x14ac:dyDescent="0.35">
      <c r="A547" s="7">
        <v>535</v>
      </c>
      <c r="B547" s="6"/>
      <c r="C547" s="12"/>
      <c r="D547" s="8"/>
      <c r="E547" s="12"/>
      <c r="F547" s="216" t="str">
        <f t="shared" si="16"/>
        <v>N/A</v>
      </c>
      <c r="G547" s="6"/>
      <c r="AA547" s="15" t="str">
        <f t="shared" si="17"/>
        <v/>
      </c>
      <c r="AB547" s="15" t="str">
        <f>IF(LEN($AA547)=0,"N",IF(LEN($AA547)&gt;1,"Error -- Availability entered in an incorrect format",IF($AA547='Control Panel'!$F$36,$AA547,IF($AA547='Control Panel'!$F$37,$AA547,IF($AA547='Control Panel'!$F$38,$AA547,IF($AA547='Control Panel'!$F$39,$AA547,IF($AA547='Control Panel'!$F$40,$AA547,IF($AA547='Control Panel'!$F$41,$AA547,"Error -- Availability entered in an incorrect format"))))))))</f>
        <v>N</v>
      </c>
    </row>
    <row r="548" spans="1:28" s="15" customFormat="1" x14ac:dyDescent="0.35">
      <c r="A548" s="7">
        <v>536</v>
      </c>
      <c r="B548" s="6"/>
      <c r="C548" s="12"/>
      <c r="D548" s="8"/>
      <c r="E548" s="12"/>
      <c r="F548" s="216" t="str">
        <f t="shared" si="16"/>
        <v>N/A</v>
      </c>
      <c r="G548" s="6"/>
      <c r="AA548" s="15" t="str">
        <f t="shared" si="17"/>
        <v/>
      </c>
      <c r="AB548" s="15" t="str">
        <f>IF(LEN($AA548)=0,"N",IF(LEN($AA548)&gt;1,"Error -- Availability entered in an incorrect format",IF($AA548='Control Panel'!$F$36,$AA548,IF($AA548='Control Panel'!$F$37,$AA548,IF($AA548='Control Panel'!$F$38,$AA548,IF($AA548='Control Panel'!$F$39,$AA548,IF($AA548='Control Panel'!$F$40,$AA548,IF($AA548='Control Panel'!$F$41,$AA548,"Error -- Availability entered in an incorrect format"))))))))</f>
        <v>N</v>
      </c>
    </row>
    <row r="549" spans="1:28" s="15" customFormat="1" x14ac:dyDescent="0.35">
      <c r="A549" s="7">
        <v>537</v>
      </c>
      <c r="B549" s="6"/>
      <c r="C549" s="12"/>
      <c r="D549" s="8"/>
      <c r="E549" s="12"/>
      <c r="F549" s="216" t="str">
        <f t="shared" si="16"/>
        <v>N/A</v>
      </c>
      <c r="G549" s="6"/>
      <c r="AA549" s="15" t="str">
        <f t="shared" si="17"/>
        <v/>
      </c>
      <c r="AB549" s="15" t="str">
        <f>IF(LEN($AA549)=0,"N",IF(LEN($AA549)&gt;1,"Error -- Availability entered in an incorrect format",IF($AA549='Control Panel'!$F$36,$AA549,IF($AA549='Control Panel'!$F$37,$AA549,IF($AA549='Control Panel'!$F$38,$AA549,IF($AA549='Control Panel'!$F$39,$AA549,IF($AA549='Control Panel'!$F$40,$AA549,IF($AA549='Control Panel'!$F$41,$AA549,"Error -- Availability entered in an incorrect format"))))))))</f>
        <v>N</v>
      </c>
    </row>
    <row r="550" spans="1:28" s="15" customFormat="1" x14ac:dyDescent="0.35">
      <c r="A550" s="7">
        <v>538</v>
      </c>
      <c r="B550" s="6"/>
      <c r="C550" s="12"/>
      <c r="D550" s="8"/>
      <c r="E550" s="12"/>
      <c r="F550" s="216" t="str">
        <f t="shared" si="16"/>
        <v>N/A</v>
      </c>
      <c r="G550" s="6"/>
      <c r="AA550" s="15" t="str">
        <f t="shared" si="17"/>
        <v/>
      </c>
      <c r="AB550" s="15" t="str">
        <f>IF(LEN($AA550)=0,"N",IF(LEN($AA550)&gt;1,"Error -- Availability entered in an incorrect format",IF($AA550='Control Panel'!$F$36,$AA550,IF($AA550='Control Panel'!$F$37,$AA550,IF($AA550='Control Panel'!$F$38,$AA550,IF($AA550='Control Panel'!$F$39,$AA550,IF($AA550='Control Panel'!$F$40,$AA550,IF($AA550='Control Panel'!$F$41,$AA550,"Error -- Availability entered in an incorrect format"))))))))</f>
        <v>N</v>
      </c>
    </row>
    <row r="551" spans="1:28" s="15" customFormat="1" x14ac:dyDescent="0.35">
      <c r="A551" s="7">
        <v>539</v>
      </c>
      <c r="B551" s="6"/>
      <c r="C551" s="12"/>
      <c r="D551" s="8"/>
      <c r="E551" s="12"/>
      <c r="F551" s="216" t="str">
        <f t="shared" si="16"/>
        <v>N/A</v>
      </c>
      <c r="G551" s="6"/>
      <c r="AA551" s="15" t="str">
        <f t="shared" si="17"/>
        <v/>
      </c>
      <c r="AB551" s="15" t="str">
        <f>IF(LEN($AA551)=0,"N",IF(LEN($AA551)&gt;1,"Error -- Availability entered in an incorrect format",IF($AA551='Control Panel'!$F$36,$AA551,IF($AA551='Control Panel'!$F$37,$AA551,IF($AA551='Control Panel'!$F$38,$AA551,IF($AA551='Control Panel'!$F$39,$AA551,IF($AA551='Control Panel'!$F$40,$AA551,IF($AA551='Control Panel'!$F$41,$AA551,"Error -- Availability entered in an incorrect format"))))))))</f>
        <v>N</v>
      </c>
    </row>
    <row r="552" spans="1:28" s="15" customFormat="1" x14ac:dyDescent="0.35">
      <c r="A552" s="7">
        <v>540</v>
      </c>
      <c r="B552" s="6"/>
      <c r="C552" s="12"/>
      <c r="D552" s="8"/>
      <c r="E552" s="12"/>
      <c r="F552" s="216" t="str">
        <f t="shared" si="16"/>
        <v>N/A</v>
      </c>
      <c r="G552" s="6"/>
      <c r="AA552" s="15" t="str">
        <f t="shared" si="17"/>
        <v/>
      </c>
      <c r="AB552" s="15" t="str">
        <f>IF(LEN($AA552)=0,"N",IF(LEN($AA552)&gt;1,"Error -- Availability entered in an incorrect format",IF($AA552='Control Panel'!$F$36,$AA552,IF($AA552='Control Panel'!$F$37,$AA552,IF($AA552='Control Panel'!$F$38,$AA552,IF($AA552='Control Panel'!$F$39,$AA552,IF($AA552='Control Panel'!$F$40,$AA552,IF($AA552='Control Panel'!$F$41,$AA552,"Error -- Availability entered in an incorrect format"))))))))</f>
        <v>N</v>
      </c>
    </row>
    <row r="553" spans="1:28" s="15" customFormat="1" x14ac:dyDescent="0.35">
      <c r="A553" s="7">
        <v>541</v>
      </c>
      <c r="B553" s="6"/>
      <c r="C553" s="12"/>
      <c r="D553" s="8"/>
      <c r="E553" s="12"/>
      <c r="F553" s="216" t="str">
        <f t="shared" si="16"/>
        <v>N/A</v>
      </c>
      <c r="G553" s="6"/>
      <c r="AA553" s="15" t="str">
        <f t="shared" si="17"/>
        <v/>
      </c>
      <c r="AB553" s="15" t="str">
        <f>IF(LEN($AA553)=0,"N",IF(LEN($AA553)&gt;1,"Error -- Availability entered in an incorrect format",IF($AA553='Control Panel'!$F$36,$AA553,IF($AA553='Control Panel'!$F$37,$AA553,IF($AA553='Control Panel'!$F$38,$AA553,IF($AA553='Control Panel'!$F$39,$AA553,IF($AA553='Control Panel'!$F$40,$AA553,IF($AA553='Control Panel'!$F$41,$AA553,"Error -- Availability entered in an incorrect format"))))))))</f>
        <v>N</v>
      </c>
    </row>
    <row r="554" spans="1:28" s="15" customFormat="1" x14ac:dyDescent="0.35">
      <c r="A554" s="7">
        <v>542</v>
      </c>
      <c r="B554" s="6"/>
      <c r="C554" s="12"/>
      <c r="D554" s="8"/>
      <c r="E554" s="12"/>
      <c r="F554" s="216" t="str">
        <f t="shared" si="16"/>
        <v>N/A</v>
      </c>
      <c r="G554" s="6"/>
      <c r="AA554" s="15" t="str">
        <f t="shared" si="17"/>
        <v/>
      </c>
      <c r="AB554" s="15" t="str">
        <f>IF(LEN($AA554)=0,"N",IF(LEN($AA554)&gt;1,"Error -- Availability entered in an incorrect format",IF($AA554='Control Panel'!$F$36,$AA554,IF($AA554='Control Panel'!$F$37,$AA554,IF($AA554='Control Panel'!$F$38,$AA554,IF($AA554='Control Panel'!$F$39,$AA554,IF($AA554='Control Panel'!$F$40,$AA554,IF($AA554='Control Panel'!$F$41,$AA554,"Error -- Availability entered in an incorrect format"))))))))</f>
        <v>N</v>
      </c>
    </row>
    <row r="555" spans="1:28" s="15" customFormat="1" x14ac:dyDescent="0.35">
      <c r="A555" s="7">
        <v>543</v>
      </c>
      <c r="B555" s="6"/>
      <c r="C555" s="12"/>
      <c r="D555" s="8"/>
      <c r="E555" s="12"/>
      <c r="F555" s="216" t="str">
        <f t="shared" si="16"/>
        <v>N/A</v>
      </c>
      <c r="G555" s="6"/>
      <c r="AA555" s="15" t="str">
        <f t="shared" si="17"/>
        <v/>
      </c>
      <c r="AB555" s="15" t="str">
        <f>IF(LEN($AA555)=0,"N",IF(LEN($AA555)&gt;1,"Error -- Availability entered in an incorrect format",IF($AA555='Control Panel'!$F$36,$AA555,IF($AA555='Control Panel'!$F$37,$AA555,IF($AA555='Control Panel'!$F$38,$AA555,IF($AA555='Control Panel'!$F$39,$AA555,IF($AA555='Control Panel'!$F$40,$AA555,IF($AA555='Control Panel'!$F$41,$AA555,"Error -- Availability entered in an incorrect format"))))))))</f>
        <v>N</v>
      </c>
    </row>
    <row r="556" spans="1:28" s="15" customFormat="1" x14ac:dyDescent="0.35">
      <c r="A556" s="7">
        <v>544</v>
      </c>
      <c r="B556" s="6"/>
      <c r="C556" s="12"/>
      <c r="D556" s="8"/>
      <c r="E556" s="12"/>
      <c r="F556" s="216" t="str">
        <f t="shared" si="16"/>
        <v>N/A</v>
      </c>
      <c r="G556" s="6"/>
      <c r="AA556" s="15" t="str">
        <f t="shared" si="17"/>
        <v/>
      </c>
      <c r="AB556" s="15" t="str">
        <f>IF(LEN($AA556)=0,"N",IF(LEN($AA556)&gt;1,"Error -- Availability entered in an incorrect format",IF($AA556='Control Panel'!$F$36,$AA556,IF($AA556='Control Panel'!$F$37,$AA556,IF($AA556='Control Panel'!$F$38,$AA556,IF($AA556='Control Panel'!$F$39,$AA556,IF($AA556='Control Panel'!$F$40,$AA556,IF($AA556='Control Panel'!$F$41,$AA556,"Error -- Availability entered in an incorrect format"))))))))</f>
        <v>N</v>
      </c>
    </row>
    <row r="557" spans="1:28" s="15" customFormat="1" x14ac:dyDescent="0.35">
      <c r="A557" s="7">
        <v>545</v>
      </c>
      <c r="B557" s="6"/>
      <c r="C557" s="12"/>
      <c r="D557" s="8"/>
      <c r="E557" s="12"/>
      <c r="F557" s="216" t="str">
        <f t="shared" si="16"/>
        <v>N/A</v>
      </c>
      <c r="G557" s="6"/>
      <c r="AA557" s="15" t="str">
        <f t="shared" si="17"/>
        <v/>
      </c>
      <c r="AB557" s="15" t="str">
        <f>IF(LEN($AA557)=0,"N",IF(LEN($AA557)&gt;1,"Error -- Availability entered in an incorrect format",IF($AA557='Control Panel'!$F$36,$AA557,IF($AA557='Control Panel'!$F$37,$AA557,IF($AA557='Control Panel'!$F$38,$AA557,IF($AA557='Control Panel'!$F$39,$AA557,IF($AA557='Control Panel'!$F$40,$AA557,IF($AA557='Control Panel'!$F$41,$AA557,"Error -- Availability entered in an incorrect format"))))))))</f>
        <v>N</v>
      </c>
    </row>
    <row r="558" spans="1:28" s="15" customFormat="1" x14ac:dyDescent="0.35">
      <c r="A558" s="7">
        <v>546</v>
      </c>
      <c r="B558" s="6"/>
      <c r="C558" s="12"/>
      <c r="D558" s="8"/>
      <c r="E558" s="12"/>
      <c r="F558" s="216" t="str">
        <f t="shared" si="16"/>
        <v>N/A</v>
      </c>
      <c r="G558" s="6"/>
      <c r="AA558" s="15" t="str">
        <f t="shared" si="17"/>
        <v/>
      </c>
      <c r="AB558" s="15" t="str">
        <f>IF(LEN($AA558)=0,"N",IF(LEN($AA558)&gt;1,"Error -- Availability entered in an incorrect format",IF($AA558='Control Panel'!$F$36,$AA558,IF($AA558='Control Panel'!$F$37,$AA558,IF($AA558='Control Panel'!$F$38,$AA558,IF($AA558='Control Panel'!$F$39,$AA558,IF($AA558='Control Panel'!$F$40,$AA558,IF($AA558='Control Panel'!$F$41,$AA558,"Error -- Availability entered in an incorrect format"))))))))</f>
        <v>N</v>
      </c>
    </row>
    <row r="559" spans="1:28" s="15" customFormat="1" x14ac:dyDescent="0.35">
      <c r="A559" s="7">
        <v>547</v>
      </c>
      <c r="B559" s="6"/>
      <c r="C559" s="12"/>
      <c r="D559" s="8"/>
      <c r="E559" s="12"/>
      <c r="F559" s="216" t="str">
        <f t="shared" si="16"/>
        <v>N/A</v>
      </c>
      <c r="G559" s="6"/>
      <c r="AA559" s="15" t="str">
        <f t="shared" si="17"/>
        <v/>
      </c>
      <c r="AB559" s="15" t="str">
        <f>IF(LEN($AA559)=0,"N",IF(LEN($AA559)&gt;1,"Error -- Availability entered in an incorrect format",IF($AA559='Control Panel'!$F$36,$AA559,IF($AA559='Control Panel'!$F$37,$AA559,IF($AA559='Control Panel'!$F$38,$AA559,IF($AA559='Control Panel'!$F$39,$AA559,IF($AA559='Control Panel'!$F$40,$AA559,IF($AA559='Control Panel'!$F$41,$AA559,"Error -- Availability entered in an incorrect format"))))))))</f>
        <v>N</v>
      </c>
    </row>
    <row r="560" spans="1:28" s="15" customFormat="1" x14ac:dyDescent="0.35">
      <c r="A560" s="7">
        <v>548</v>
      </c>
      <c r="B560" s="6"/>
      <c r="C560" s="12"/>
      <c r="D560" s="8"/>
      <c r="E560" s="12"/>
      <c r="F560" s="216" t="str">
        <f t="shared" si="16"/>
        <v>N/A</v>
      </c>
      <c r="G560" s="6"/>
      <c r="AA560" s="15" t="str">
        <f t="shared" si="17"/>
        <v/>
      </c>
      <c r="AB560" s="15" t="str">
        <f>IF(LEN($AA560)=0,"N",IF(LEN($AA560)&gt;1,"Error -- Availability entered in an incorrect format",IF($AA560='Control Panel'!$F$36,$AA560,IF($AA560='Control Panel'!$F$37,$AA560,IF($AA560='Control Panel'!$F$38,$AA560,IF($AA560='Control Panel'!$F$39,$AA560,IF($AA560='Control Panel'!$F$40,$AA560,IF($AA560='Control Panel'!$F$41,$AA560,"Error -- Availability entered in an incorrect format"))))))))</f>
        <v>N</v>
      </c>
    </row>
    <row r="561" spans="1:28" s="15" customFormat="1" x14ac:dyDescent="0.35">
      <c r="A561" s="7">
        <v>549</v>
      </c>
      <c r="B561" s="6"/>
      <c r="C561" s="12"/>
      <c r="D561" s="8"/>
      <c r="E561" s="12"/>
      <c r="F561" s="216" t="str">
        <f t="shared" si="16"/>
        <v>N/A</v>
      </c>
      <c r="G561" s="6"/>
      <c r="AA561" s="15" t="str">
        <f t="shared" si="17"/>
        <v/>
      </c>
      <c r="AB561" s="15" t="str">
        <f>IF(LEN($AA561)=0,"N",IF(LEN($AA561)&gt;1,"Error -- Availability entered in an incorrect format",IF($AA561='Control Panel'!$F$36,$AA561,IF($AA561='Control Panel'!$F$37,$AA561,IF($AA561='Control Panel'!$F$38,$AA561,IF($AA561='Control Panel'!$F$39,$AA561,IF($AA561='Control Panel'!$F$40,$AA561,IF($AA561='Control Panel'!$F$41,$AA561,"Error -- Availability entered in an incorrect format"))))))))</f>
        <v>N</v>
      </c>
    </row>
    <row r="562" spans="1:28" s="15" customFormat="1" x14ac:dyDescent="0.35">
      <c r="A562" s="7">
        <v>550</v>
      </c>
      <c r="B562" s="6"/>
      <c r="C562" s="12"/>
      <c r="D562" s="8"/>
      <c r="E562" s="12"/>
      <c r="F562" s="216" t="str">
        <f t="shared" si="16"/>
        <v>N/A</v>
      </c>
      <c r="G562" s="6"/>
      <c r="AA562" s="15" t="str">
        <f t="shared" si="17"/>
        <v/>
      </c>
      <c r="AB562" s="15" t="str">
        <f>IF(LEN($AA562)=0,"N",IF(LEN($AA562)&gt;1,"Error -- Availability entered in an incorrect format",IF($AA562='Control Panel'!$F$36,$AA562,IF($AA562='Control Panel'!$F$37,$AA562,IF($AA562='Control Panel'!$F$38,$AA562,IF($AA562='Control Panel'!$F$39,$AA562,IF($AA562='Control Panel'!$F$40,$AA562,IF($AA562='Control Panel'!$F$41,$AA562,"Error -- Availability entered in an incorrect format"))))))))</f>
        <v>N</v>
      </c>
    </row>
    <row r="563" spans="1:28" s="15" customFormat="1" x14ac:dyDescent="0.35">
      <c r="A563" s="7">
        <v>551</v>
      </c>
      <c r="B563" s="6"/>
      <c r="C563" s="12"/>
      <c r="D563" s="8"/>
      <c r="E563" s="12"/>
      <c r="F563" s="216" t="str">
        <f t="shared" si="16"/>
        <v>N/A</v>
      </c>
      <c r="G563" s="6"/>
      <c r="AA563" s="15" t="str">
        <f t="shared" si="17"/>
        <v/>
      </c>
      <c r="AB563" s="15" t="str">
        <f>IF(LEN($AA563)=0,"N",IF(LEN($AA563)&gt;1,"Error -- Availability entered in an incorrect format",IF($AA563='Control Panel'!$F$36,$AA563,IF($AA563='Control Panel'!$F$37,$AA563,IF($AA563='Control Panel'!$F$38,$AA563,IF($AA563='Control Panel'!$F$39,$AA563,IF($AA563='Control Panel'!$F$40,$AA563,IF($AA563='Control Panel'!$F$41,$AA563,"Error -- Availability entered in an incorrect format"))))))))</f>
        <v>N</v>
      </c>
    </row>
    <row r="564" spans="1:28" s="15" customFormat="1" x14ac:dyDescent="0.35">
      <c r="A564" s="7">
        <v>552</v>
      </c>
      <c r="B564" s="6"/>
      <c r="C564" s="12"/>
      <c r="D564" s="8"/>
      <c r="E564" s="12"/>
      <c r="F564" s="216" t="str">
        <f t="shared" si="16"/>
        <v>N/A</v>
      </c>
      <c r="G564" s="6"/>
      <c r="AA564" s="15" t="str">
        <f t="shared" si="17"/>
        <v/>
      </c>
      <c r="AB564" s="15" t="str">
        <f>IF(LEN($AA564)=0,"N",IF(LEN($AA564)&gt;1,"Error -- Availability entered in an incorrect format",IF($AA564='Control Panel'!$F$36,$AA564,IF($AA564='Control Panel'!$F$37,$AA564,IF($AA564='Control Panel'!$F$38,$AA564,IF($AA564='Control Panel'!$F$39,$AA564,IF($AA564='Control Panel'!$F$40,$AA564,IF($AA564='Control Panel'!$F$41,$AA564,"Error -- Availability entered in an incorrect format"))))))))</f>
        <v>N</v>
      </c>
    </row>
    <row r="565" spans="1:28" s="15" customFormat="1" x14ac:dyDescent="0.35">
      <c r="A565" s="7">
        <v>553</v>
      </c>
      <c r="B565" s="6"/>
      <c r="C565" s="12"/>
      <c r="D565" s="8"/>
      <c r="E565" s="12"/>
      <c r="F565" s="216" t="str">
        <f t="shared" si="16"/>
        <v>N/A</v>
      </c>
      <c r="G565" s="6"/>
      <c r="AA565" s="15" t="str">
        <f t="shared" si="17"/>
        <v/>
      </c>
      <c r="AB565" s="15" t="str">
        <f>IF(LEN($AA565)=0,"N",IF(LEN($AA565)&gt;1,"Error -- Availability entered in an incorrect format",IF($AA565='Control Panel'!$F$36,$AA565,IF($AA565='Control Panel'!$F$37,$AA565,IF($AA565='Control Panel'!$F$38,$AA565,IF($AA565='Control Panel'!$F$39,$AA565,IF($AA565='Control Panel'!$F$40,$AA565,IF($AA565='Control Panel'!$F$41,$AA565,"Error -- Availability entered in an incorrect format"))))))))</f>
        <v>N</v>
      </c>
    </row>
    <row r="566" spans="1:28" s="15" customFormat="1" x14ac:dyDescent="0.35">
      <c r="A566" s="7">
        <v>554</v>
      </c>
      <c r="B566" s="6"/>
      <c r="C566" s="12"/>
      <c r="D566" s="8"/>
      <c r="E566" s="12"/>
      <c r="F566" s="216" t="str">
        <f t="shared" si="16"/>
        <v>N/A</v>
      </c>
      <c r="G566" s="6"/>
      <c r="AA566" s="15" t="str">
        <f t="shared" si="17"/>
        <v/>
      </c>
      <c r="AB566" s="15" t="str">
        <f>IF(LEN($AA566)=0,"N",IF(LEN($AA566)&gt;1,"Error -- Availability entered in an incorrect format",IF($AA566='Control Panel'!$F$36,$AA566,IF($AA566='Control Panel'!$F$37,$AA566,IF($AA566='Control Panel'!$F$38,$AA566,IF($AA566='Control Panel'!$F$39,$AA566,IF($AA566='Control Panel'!$F$40,$AA566,IF($AA566='Control Panel'!$F$41,$AA566,"Error -- Availability entered in an incorrect format"))))))))</f>
        <v>N</v>
      </c>
    </row>
    <row r="567" spans="1:28" s="15" customFormat="1" x14ac:dyDescent="0.35">
      <c r="A567" s="7">
        <v>555</v>
      </c>
      <c r="B567" s="6"/>
      <c r="C567" s="12"/>
      <c r="D567" s="8"/>
      <c r="E567" s="12"/>
      <c r="F567" s="216" t="str">
        <f t="shared" si="16"/>
        <v>N/A</v>
      </c>
      <c r="G567" s="6"/>
      <c r="AA567" s="15" t="str">
        <f t="shared" si="17"/>
        <v/>
      </c>
      <c r="AB567" s="15" t="str">
        <f>IF(LEN($AA567)=0,"N",IF(LEN($AA567)&gt;1,"Error -- Availability entered in an incorrect format",IF($AA567='Control Panel'!$F$36,$AA567,IF($AA567='Control Panel'!$F$37,$AA567,IF($AA567='Control Panel'!$F$38,$AA567,IF($AA567='Control Panel'!$F$39,$AA567,IF($AA567='Control Panel'!$F$40,$AA567,IF($AA567='Control Panel'!$F$41,$AA567,"Error -- Availability entered in an incorrect format"))))))))</f>
        <v>N</v>
      </c>
    </row>
    <row r="568" spans="1:28" s="15" customFormat="1" x14ac:dyDescent="0.35">
      <c r="A568" s="7">
        <v>556</v>
      </c>
      <c r="B568" s="6"/>
      <c r="C568" s="12"/>
      <c r="D568" s="8"/>
      <c r="E568" s="12"/>
      <c r="F568" s="216" t="str">
        <f t="shared" si="16"/>
        <v>N/A</v>
      </c>
      <c r="G568" s="6"/>
      <c r="AA568" s="15" t="str">
        <f t="shared" si="17"/>
        <v/>
      </c>
      <c r="AB568" s="15" t="str">
        <f>IF(LEN($AA568)=0,"N",IF(LEN($AA568)&gt;1,"Error -- Availability entered in an incorrect format",IF($AA568='Control Panel'!$F$36,$AA568,IF($AA568='Control Panel'!$F$37,$AA568,IF($AA568='Control Panel'!$F$38,$AA568,IF($AA568='Control Panel'!$F$39,$AA568,IF($AA568='Control Panel'!$F$40,$AA568,IF($AA568='Control Panel'!$F$41,$AA568,"Error -- Availability entered in an incorrect format"))))))))</f>
        <v>N</v>
      </c>
    </row>
    <row r="569" spans="1:28" s="15" customFormat="1" x14ac:dyDescent="0.35">
      <c r="A569" s="7">
        <v>557</v>
      </c>
      <c r="B569" s="6"/>
      <c r="C569" s="12"/>
      <c r="D569" s="8"/>
      <c r="E569" s="12"/>
      <c r="F569" s="216" t="str">
        <f t="shared" si="16"/>
        <v>N/A</v>
      </c>
      <c r="G569" s="6"/>
      <c r="AA569" s="15" t="str">
        <f t="shared" si="17"/>
        <v/>
      </c>
      <c r="AB569" s="15" t="str">
        <f>IF(LEN($AA569)=0,"N",IF(LEN($AA569)&gt;1,"Error -- Availability entered in an incorrect format",IF($AA569='Control Panel'!$F$36,$AA569,IF($AA569='Control Panel'!$F$37,$AA569,IF($AA569='Control Panel'!$F$38,$AA569,IF($AA569='Control Panel'!$F$39,$AA569,IF($AA569='Control Panel'!$F$40,$AA569,IF($AA569='Control Panel'!$F$41,$AA569,"Error -- Availability entered in an incorrect format"))))))))</f>
        <v>N</v>
      </c>
    </row>
    <row r="570" spans="1:28" s="15" customFormat="1" x14ac:dyDescent="0.35">
      <c r="A570" s="7">
        <v>558</v>
      </c>
      <c r="B570" s="6"/>
      <c r="C570" s="12"/>
      <c r="D570" s="8"/>
      <c r="E570" s="12"/>
      <c r="F570" s="216" t="str">
        <f t="shared" si="16"/>
        <v>N/A</v>
      </c>
      <c r="G570" s="6"/>
      <c r="AA570" s="15" t="str">
        <f t="shared" si="17"/>
        <v/>
      </c>
      <c r="AB570" s="15" t="str">
        <f>IF(LEN($AA570)=0,"N",IF(LEN($AA570)&gt;1,"Error -- Availability entered in an incorrect format",IF($AA570='Control Panel'!$F$36,$AA570,IF($AA570='Control Panel'!$F$37,$AA570,IF($AA570='Control Panel'!$F$38,$AA570,IF($AA570='Control Panel'!$F$39,$AA570,IF($AA570='Control Panel'!$F$40,$AA570,IF($AA570='Control Panel'!$F$41,$AA570,"Error -- Availability entered in an incorrect format"))))))))</f>
        <v>N</v>
      </c>
    </row>
    <row r="571" spans="1:28" s="15" customFormat="1" x14ac:dyDescent="0.35">
      <c r="A571" s="7">
        <v>559</v>
      </c>
      <c r="B571" s="6"/>
      <c r="C571" s="12"/>
      <c r="D571" s="8"/>
      <c r="E571" s="12"/>
      <c r="F571" s="216" t="str">
        <f t="shared" si="16"/>
        <v>N/A</v>
      </c>
      <c r="G571" s="6"/>
      <c r="AA571" s="15" t="str">
        <f t="shared" si="17"/>
        <v/>
      </c>
      <c r="AB571" s="15" t="str">
        <f>IF(LEN($AA571)=0,"N",IF(LEN($AA571)&gt;1,"Error -- Availability entered in an incorrect format",IF($AA571='Control Panel'!$F$36,$AA571,IF($AA571='Control Panel'!$F$37,$AA571,IF($AA571='Control Panel'!$F$38,$AA571,IF($AA571='Control Panel'!$F$39,$AA571,IF($AA571='Control Panel'!$F$40,$AA571,IF($AA571='Control Panel'!$F$41,$AA571,"Error -- Availability entered in an incorrect format"))))))))</f>
        <v>N</v>
      </c>
    </row>
    <row r="572" spans="1:28" s="15" customFormat="1" x14ac:dyDescent="0.35">
      <c r="A572" s="7">
        <v>560</v>
      </c>
      <c r="B572" s="6"/>
      <c r="C572" s="12"/>
      <c r="D572" s="8"/>
      <c r="E572" s="12"/>
      <c r="F572" s="216" t="str">
        <f t="shared" si="16"/>
        <v>N/A</v>
      </c>
      <c r="G572" s="6"/>
      <c r="AA572" s="15" t="str">
        <f t="shared" si="17"/>
        <v/>
      </c>
      <c r="AB572" s="15" t="str">
        <f>IF(LEN($AA572)=0,"N",IF(LEN($AA572)&gt;1,"Error -- Availability entered in an incorrect format",IF($AA572='Control Panel'!$F$36,$AA572,IF($AA572='Control Panel'!$F$37,$AA572,IF($AA572='Control Panel'!$F$38,$AA572,IF($AA572='Control Panel'!$F$39,$AA572,IF($AA572='Control Panel'!$F$40,$AA572,IF($AA572='Control Panel'!$F$41,$AA572,"Error -- Availability entered in an incorrect format"))))))))</f>
        <v>N</v>
      </c>
    </row>
    <row r="573" spans="1:28" s="15" customFormat="1" x14ac:dyDescent="0.35">
      <c r="A573" s="7">
        <v>561</v>
      </c>
      <c r="B573" s="6"/>
      <c r="C573" s="12"/>
      <c r="D573" s="8"/>
      <c r="E573" s="12"/>
      <c r="F573" s="216" t="str">
        <f t="shared" si="16"/>
        <v>N/A</v>
      </c>
      <c r="G573" s="6"/>
      <c r="AA573" s="15" t="str">
        <f t="shared" si="17"/>
        <v/>
      </c>
      <c r="AB573" s="15" t="str">
        <f>IF(LEN($AA573)=0,"N",IF(LEN($AA573)&gt;1,"Error -- Availability entered in an incorrect format",IF($AA573='Control Panel'!$F$36,$AA573,IF($AA573='Control Panel'!$F$37,$AA573,IF($AA573='Control Panel'!$F$38,$AA573,IF($AA573='Control Panel'!$F$39,$AA573,IF($AA573='Control Panel'!$F$40,$AA573,IF($AA573='Control Panel'!$F$41,$AA573,"Error -- Availability entered in an incorrect format"))))))))</f>
        <v>N</v>
      </c>
    </row>
    <row r="574" spans="1:28" s="15" customFormat="1" x14ac:dyDescent="0.35">
      <c r="A574" s="7">
        <v>562</v>
      </c>
      <c r="B574" s="6"/>
      <c r="C574" s="12"/>
      <c r="D574" s="8"/>
      <c r="E574" s="12"/>
      <c r="F574" s="216" t="str">
        <f t="shared" si="16"/>
        <v>N/A</v>
      </c>
      <c r="G574" s="6"/>
      <c r="AA574" s="15" t="str">
        <f t="shared" si="17"/>
        <v/>
      </c>
      <c r="AB574" s="15" t="str">
        <f>IF(LEN($AA574)=0,"N",IF(LEN($AA574)&gt;1,"Error -- Availability entered in an incorrect format",IF($AA574='Control Panel'!$F$36,$AA574,IF($AA574='Control Panel'!$F$37,$AA574,IF($AA574='Control Panel'!$F$38,$AA574,IF($AA574='Control Panel'!$F$39,$AA574,IF($AA574='Control Panel'!$F$40,$AA574,IF($AA574='Control Panel'!$F$41,$AA574,"Error -- Availability entered in an incorrect format"))))))))</f>
        <v>N</v>
      </c>
    </row>
    <row r="575" spans="1:28" s="15" customFormat="1" x14ac:dyDescent="0.35">
      <c r="A575" s="7">
        <v>563</v>
      </c>
      <c r="B575" s="6"/>
      <c r="C575" s="12"/>
      <c r="D575" s="8"/>
      <c r="E575" s="12"/>
      <c r="F575" s="216" t="str">
        <f t="shared" si="16"/>
        <v>N/A</v>
      </c>
      <c r="G575" s="6"/>
      <c r="AA575" s="15" t="str">
        <f t="shared" si="17"/>
        <v/>
      </c>
      <c r="AB575" s="15" t="str">
        <f>IF(LEN($AA575)=0,"N",IF(LEN($AA575)&gt;1,"Error -- Availability entered in an incorrect format",IF($AA575='Control Panel'!$F$36,$AA575,IF($AA575='Control Panel'!$F$37,$AA575,IF($AA575='Control Panel'!$F$38,$AA575,IF($AA575='Control Panel'!$F$39,$AA575,IF($AA575='Control Panel'!$F$40,$AA575,IF($AA575='Control Panel'!$F$41,$AA575,"Error -- Availability entered in an incorrect format"))))))))</f>
        <v>N</v>
      </c>
    </row>
    <row r="576" spans="1:28" s="15" customFormat="1" x14ac:dyDescent="0.35">
      <c r="A576" s="7">
        <v>564</v>
      </c>
      <c r="B576" s="6"/>
      <c r="C576" s="12"/>
      <c r="D576" s="8"/>
      <c r="E576" s="12"/>
      <c r="F576" s="216" t="str">
        <f t="shared" si="16"/>
        <v>N/A</v>
      </c>
      <c r="G576" s="6"/>
      <c r="AA576" s="15" t="str">
        <f t="shared" si="17"/>
        <v/>
      </c>
      <c r="AB576" s="15" t="str">
        <f>IF(LEN($AA576)=0,"N",IF(LEN($AA576)&gt;1,"Error -- Availability entered in an incorrect format",IF($AA576='Control Panel'!$F$36,$AA576,IF($AA576='Control Panel'!$F$37,$AA576,IF($AA576='Control Panel'!$F$38,$AA576,IF($AA576='Control Panel'!$F$39,$AA576,IF($AA576='Control Panel'!$F$40,$AA576,IF($AA576='Control Panel'!$F$41,$AA576,"Error -- Availability entered in an incorrect format"))))))))</f>
        <v>N</v>
      </c>
    </row>
    <row r="577" spans="1:28" s="15" customFormat="1" x14ac:dyDescent="0.35">
      <c r="A577" s="7">
        <v>565</v>
      </c>
      <c r="B577" s="6"/>
      <c r="C577" s="12"/>
      <c r="D577" s="8"/>
      <c r="E577" s="12"/>
      <c r="F577" s="216" t="str">
        <f t="shared" si="16"/>
        <v>N/A</v>
      </c>
      <c r="G577" s="6"/>
      <c r="AA577" s="15" t="str">
        <f t="shared" si="17"/>
        <v/>
      </c>
      <c r="AB577" s="15" t="str">
        <f>IF(LEN($AA577)=0,"N",IF(LEN($AA577)&gt;1,"Error -- Availability entered in an incorrect format",IF($AA577='Control Panel'!$F$36,$AA577,IF($AA577='Control Panel'!$F$37,$AA577,IF($AA577='Control Panel'!$F$38,$AA577,IF($AA577='Control Panel'!$F$39,$AA577,IF($AA577='Control Panel'!$F$40,$AA577,IF($AA577='Control Panel'!$F$41,$AA577,"Error -- Availability entered in an incorrect format"))))))))</f>
        <v>N</v>
      </c>
    </row>
    <row r="578" spans="1:28" s="15" customFormat="1" x14ac:dyDescent="0.35">
      <c r="A578" s="7">
        <v>566</v>
      </c>
      <c r="B578" s="6"/>
      <c r="C578" s="12"/>
      <c r="D578" s="8"/>
      <c r="E578" s="12"/>
      <c r="F578" s="216" t="str">
        <f t="shared" si="16"/>
        <v>N/A</v>
      </c>
      <c r="G578" s="6"/>
      <c r="AA578" s="15" t="str">
        <f t="shared" si="17"/>
        <v/>
      </c>
      <c r="AB578" s="15" t="str">
        <f>IF(LEN($AA578)=0,"N",IF(LEN($AA578)&gt;1,"Error -- Availability entered in an incorrect format",IF($AA578='Control Panel'!$F$36,$AA578,IF($AA578='Control Panel'!$F$37,$AA578,IF($AA578='Control Panel'!$F$38,$AA578,IF($AA578='Control Panel'!$F$39,$AA578,IF($AA578='Control Panel'!$F$40,$AA578,IF($AA578='Control Panel'!$F$41,$AA578,"Error -- Availability entered in an incorrect format"))))))))</f>
        <v>N</v>
      </c>
    </row>
    <row r="579" spans="1:28" s="15" customFormat="1" x14ac:dyDescent="0.35">
      <c r="A579" s="7">
        <v>567</v>
      </c>
      <c r="B579" s="6"/>
      <c r="C579" s="12"/>
      <c r="D579" s="8"/>
      <c r="E579" s="12"/>
      <c r="F579" s="216" t="str">
        <f t="shared" si="16"/>
        <v>N/A</v>
      </c>
      <c r="G579" s="6"/>
      <c r="AA579" s="15" t="str">
        <f t="shared" si="17"/>
        <v/>
      </c>
      <c r="AB579" s="15" t="str">
        <f>IF(LEN($AA579)=0,"N",IF(LEN($AA579)&gt;1,"Error -- Availability entered in an incorrect format",IF($AA579='Control Panel'!$F$36,$AA579,IF($AA579='Control Panel'!$F$37,$AA579,IF($AA579='Control Panel'!$F$38,$AA579,IF($AA579='Control Panel'!$F$39,$AA579,IF($AA579='Control Panel'!$F$40,$AA579,IF($AA579='Control Panel'!$F$41,$AA579,"Error -- Availability entered in an incorrect format"))))))))</f>
        <v>N</v>
      </c>
    </row>
    <row r="580" spans="1:28" s="15" customFormat="1" x14ac:dyDescent="0.35">
      <c r="A580" s="7">
        <v>568</v>
      </c>
      <c r="B580" s="6"/>
      <c r="C580" s="12"/>
      <c r="D580" s="8"/>
      <c r="E580" s="12"/>
      <c r="F580" s="216" t="str">
        <f t="shared" si="16"/>
        <v>N/A</v>
      </c>
      <c r="G580" s="6"/>
      <c r="AA580" s="15" t="str">
        <f t="shared" si="17"/>
        <v/>
      </c>
      <c r="AB580" s="15" t="str">
        <f>IF(LEN($AA580)=0,"N",IF(LEN($AA580)&gt;1,"Error -- Availability entered in an incorrect format",IF($AA580='Control Panel'!$F$36,$AA580,IF($AA580='Control Panel'!$F$37,$AA580,IF($AA580='Control Panel'!$F$38,$AA580,IF($AA580='Control Panel'!$F$39,$AA580,IF($AA580='Control Panel'!$F$40,$AA580,IF($AA580='Control Panel'!$F$41,$AA580,"Error -- Availability entered in an incorrect format"))))))))</f>
        <v>N</v>
      </c>
    </row>
    <row r="581" spans="1:28" s="15" customFormat="1" x14ac:dyDescent="0.35">
      <c r="A581" s="7">
        <v>569</v>
      </c>
      <c r="B581" s="6"/>
      <c r="C581" s="12"/>
      <c r="D581" s="8"/>
      <c r="E581" s="12"/>
      <c r="F581" s="216" t="str">
        <f t="shared" si="16"/>
        <v>N/A</v>
      </c>
      <c r="G581" s="6"/>
      <c r="AA581" s="15" t="str">
        <f t="shared" si="17"/>
        <v/>
      </c>
      <c r="AB581" s="15" t="str">
        <f>IF(LEN($AA581)=0,"N",IF(LEN($AA581)&gt;1,"Error -- Availability entered in an incorrect format",IF($AA581='Control Panel'!$F$36,$AA581,IF($AA581='Control Panel'!$F$37,$AA581,IF($AA581='Control Panel'!$F$38,$AA581,IF($AA581='Control Panel'!$F$39,$AA581,IF($AA581='Control Panel'!$F$40,$AA581,IF($AA581='Control Panel'!$F$41,$AA581,"Error -- Availability entered in an incorrect format"))))))))</f>
        <v>N</v>
      </c>
    </row>
    <row r="582" spans="1:28" s="15" customFormat="1" x14ac:dyDescent="0.35">
      <c r="A582" s="7">
        <v>570</v>
      </c>
      <c r="B582" s="6"/>
      <c r="C582" s="12"/>
      <c r="D582" s="8"/>
      <c r="E582" s="12"/>
      <c r="F582" s="216" t="str">
        <f t="shared" si="16"/>
        <v>N/A</v>
      </c>
      <c r="G582" s="6"/>
      <c r="AA582" s="15" t="str">
        <f t="shared" si="17"/>
        <v/>
      </c>
      <c r="AB582" s="15" t="str">
        <f>IF(LEN($AA582)=0,"N",IF(LEN($AA582)&gt;1,"Error -- Availability entered in an incorrect format",IF($AA582='Control Panel'!$F$36,$AA582,IF($AA582='Control Panel'!$F$37,$AA582,IF($AA582='Control Panel'!$F$38,$AA582,IF($AA582='Control Panel'!$F$39,$AA582,IF($AA582='Control Panel'!$F$40,$AA582,IF($AA582='Control Panel'!$F$41,$AA582,"Error -- Availability entered in an incorrect format"))))))))</f>
        <v>N</v>
      </c>
    </row>
    <row r="583" spans="1:28" s="15" customFormat="1" x14ac:dyDescent="0.35">
      <c r="A583" s="7">
        <v>571</v>
      </c>
      <c r="B583" s="6"/>
      <c r="C583" s="12"/>
      <c r="D583" s="8"/>
      <c r="E583" s="12"/>
      <c r="F583" s="216" t="str">
        <f t="shared" si="16"/>
        <v>N/A</v>
      </c>
      <c r="G583" s="6"/>
      <c r="AA583" s="15" t="str">
        <f t="shared" si="17"/>
        <v/>
      </c>
      <c r="AB583" s="15" t="str">
        <f>IF(LEN($AA583)=0,"N",IF(LEN($AA583)&gt;1,"Error -- Availability entered in an incorrect format",IF($AA583='Control Panel'!$F$36,$AA583,IF($AA583='Control Panel'!$F$37,$AA583,IF($AA583='Control Panel'!$F$38,$AA583,IF($AA583='Control Panel'!$F$39,$AA583,IF($AA583='Control Panel'!$F$40,$AA583,IF($AA583='Control Panel'!$F$41,$AA583,"Error -- Availability entered in an incorrect format"))))))))</f>
        <v>N</v>
      </c>
    </row>
    <row r="584" spans="1:28" s="15" customFormat="1" x14ac:dyDescent="0.35">
      <c r="A584" s="7">
        <v>572</v>
      </c>
      <c r="B584" s="6"/>
      <c r="C584" s="12"/>
      <c r="D584" s="8"/>
      <c r="E584" s="12"/>
      <c r="F584" s="216" t="str">
        <f t="shared" si="16"/>
        <v>N/A</v>
      </c>
      <c r="G584" s="6"/>
      <c r="AA584" s="15" t="str">
        <f t="shared" si="17"/>
        <v/>
      </c>
      <c r="AB584" s="15" t="str">
        <f>IF(LEN($AA584)=0,"N",IF(LEN($AA584)&gt;1,"Error -- Availability entered in an incorrect format",IF($AA584='Control Panel'!$F$36,$AA584,IF($AA584='Control Panel'!$F$37,$AA584,IF($AA584='Control Panel'!$F$38,$AA584,IF($AA584='Control Panel'!$F$39,$AA584,IF($AA584='Control Panel'!$F$40,$AA584,IF($AA584='Control Panel'!$F$41,$AA584,"Error -- Availability entered in an incorrect format"))))))))</f>
        <v>N</v>
      </c>
    </row>
    <row r="585" spans="1:28" s="15" customFormat="1" x14ac:dyDescent="0.35">
      <c r="A585" s="7">
        <v>573</v>
      </c>
      <c r="B585" s="6"/>
      <c r="C585" s="12"/>
      <c r="D585" s="8"/>
      <c r="E585" s="12"/>
      <c r="F585" s="216" t="str">
        <f t="shared" si="16"/>
        <v>N/A</v>
      </c>
      <c r="G585" s="6"/>
      <c r="AA585" s="15" t="str">
        <f t="shared" si="17"/>
        <v/>
      </c>
      <c r="AB585" s="15" t="str">
        <f>IF(LEN($AA585)=0,"N",IF(LEN($AA585)&gt;1,"Error -- Availability entered in an incorrect format",IF($AA585='Control Panel'!$F$36,$AA585,IF($AA585='Control Panel'!$F$37,$AA585,IF($AA585='Control Panel'!$F$38,$AA585,IF($AA585='Control Panel'!$F$39,$AA585,IF($AA585='Control Panel'!$F$40,$AA585,IF($AA585='Control Panel'!$F$41,$AA585,"Error -- Availability entered in an incorrect format"))))))))</f>
        <v>N</v>
      </c>
    </row>
    <row r="586" spans="1:28" s="15" customFormat="1" x14ac:dyDescent="0.35">
      <c r="A586" s="7">
        <v>574</v>
      </c>
      <c r="B586" s="6"/>
      <c r="C586" s="12"/>
      <c r="D586" s="8"/>
      <c r="E586" s="12"/>
      <c r="F586" s="216" t="str">
        <f t="shared" si="16"/>
        <v>N/A</v>
      </c>
      <c r="G586" s="6"/>
      <c r="AA586" s="15" t="str">
        <f t="shared" si="17"/>
        <v/>
      </c>
      <c r="AB586" s="15" t="str">
        <f>IF(LEN($AA586)=0,"N",IF(LEN($AA586)&gt;1,"Error -- Availability entered in an incorrect format",IF($AA586='Control Panel'!$F$36,$AA586,IF($AA586='Control Panel'!$F$37,$AA586,IF($AA586='Control Panel'!$F$38,$AA586,IF($AA586='Control Panel'!$F$39,$AA586,IF($AA586='Control Panel'!$F$40,$AA586,IF($AA586='Control Panel'!$F$41,$AA586,"Error -- Availability entered in an incorrect format"))))))))</f>
        <v>N</v>
      </c>
    </row>
    <row r="587" spans="1:28" s="15" customFormat="1" x14ac:dyDescent="0.35">
      <c r="A587" s="7">
        <v>575</v>
      </c>
      <c r="B587" s="6"/>
      <c r="C587" s="12"/>
      <c r="D587" s="8"/>
      <c r="E587" s="12"/>
      <c r="F587" s="216" t="str">
        <f t="shared" si="16"/>
        <v>N/A</v>
      </c>
      <c r="G587" s="6"/>
      <c r="AA587" s="15" t="str">
        <f t="shared" si="17"/>
        <v/>
      </c>
      <c r="AB587" s="15" t="str">
        <f>IF(LEN($AA587)=0,"N",IF(LEN($AA587)&gt;1,"Error -- Availability entered in an incorrect format",IF($AA587='Control Panel'!$F$36,$AA587,IF($AA587='Control Panel'!$F$37,$AA587,IF($AA587='Control Panel'!$F$38,$AA587,IF($AA587='Control Panel'!$F$39,$AA587,IF($AA587='Control Panel'!$F$40,$AA587,IF($AA587='Control Panel'!$F$41,$AA587,"Error -- Availability entered in an incorrect format"))))))))</f>
        <v>N</v>
      </c>
    </row>
    <row r="588" spans="1:28" s="15" customFormat="1" x14ac:dyDescent="0.35">
      <c r="A588" s="7">
        <v>576</v>
      </c>
      <c r="B588" s="6"/>
      <c r="C588" s="12"/>
      <c r="D588" s="8"/>
      <c r="E588" s="12"/>
      <c r="F588" s="216" t="str">
        <f t="shared" si="16"/>
        <v>N/A</v>
      </c>
      <c r="G588" s="6"/>
      <c r="AA588" s="15" t="str">
        <f t="shared" si="17"/>
        <v/>
      </c>
      <c r="AB588" s="15" t="str">
        <f>IF(LEN($AA588)=0,"N",IF(LEN($AA588)&gt;1,"Error -- Availability entered in an incorrect format",IF($AA588='Control Panel'!$F$36,$AA588,IF($AA588='Control Panel'!$F$37,$AA588,IF($AA588='Control Panel'!$F$38,$AA588,IF($AA588='Control Panel'!$F$39,$AA588,IF($AA588='Control Panel'!$F$40,$AA588,IF($AA588='Control Panel'!$F$41,$AA588,"Error -- Availability entered in an incorrect format"))))))))</f>
        <v>N</v>
      </c>
    </row>
    <row r="589" spans="1:28" s="15" customFormat="1" x14ac:dyDescent="0.35">
      <c r="A589" s="7">
        <v>577</v>
      </c>
      <c r="B589" s="6"/>
      <c r="C589" s="12"/>
      <c r="D589" s="8"/>
      <c r="E589" s="12"/>
      <c r="F589" s="216" t="str">
        <f t="shared" si="16"/>
        <v>N/A</v>
      </c>
      <c r="G589" s="6"/>
      <c r="AA589" s="15" t="str">
        <f t="shared" si="17"/>
        <v/>
      </c>
      <c r="AB589" s="15" t="str">
        <f>IF(LEN($AA589)=0,"N",IF(LEN($AA589)&gt;1,"Error -- Availability entered in an incorrect format",IF($AA589='Control Panel'!$F$36,$AA589,IF($AA589='Control Panel'!$F$37,$AA589,IF($AA589='Control Panel'!$F$38,$AA589,IF($AA589='Control Panel'!$F$39,$AA589,IF($AA589='Control Panel'!$F$40,$AA589,IF($AA589='Control Panel'!$F$41,$AA589,"Error -- Availability entered in an incorrect format"))))))))</f>
        <v>N</v>
      </c>
    </row>
    <row r="590" spans="1:28" s="15" customFormat="1" x14ac:dyDescent="0.35">
      <c r="A590" s="7">
        <v>578</v>
      </c>
      <c r="B590" s="6"/>
      <c r="C590" s="12"/>
      <c r="D590" s="8"/>
      <c r="E590" s="12"/>
      <c r="F590" s="216" t="str">
        <f t="shared" ref="F590:F653" si="18">IF($D$10=$A$9,"N/A",$D$10)</f>
        <v>N/A</v>
      </c>
      <c r="G590" s="6"/>
      <c r="AA590" s="15" t="str">
        <f t="shared" ref="AA590:AA653" si="19">TRIM($D590)</f>
        <v/>
      </c>
      <c r="AB590" s="15" t="str">
        <f>IF(LEN($AA590)=0,"N",IF(LEN($AA590)&gt;1,"Error -- Availability entered in an incorrect format",IF($AA590='Control Panel'!$F$36,$AA590,IF($AA590='Control Panel'!$F$37,$AA590,IF($AA590='Control Panel'!$F$38,$AA590,IF($AA590='Control Panel'!$F$39,$AA590,IF($AA590='Control Panel'!$F$40,$AA590,IF($AA590='Control Panel'!$F$41,$AA590,"Error -- Availability entered in an incorrect format"))))))))</f>
        <v>N</v>
      </c>
    </row>
    <row r="591" spans="1:28" s="15" customFormat="1" x14ac:dyDescent="0.35">
      <c r="A591" s="7">
        <v>579</v>
      </c>
      <c r="B591" s="6"/>
      <c r="C591" s="12"/>
      <c r="D591" s="8"/>
      <c r="E591" s="12"/>
      <c r="F591" s="216" t="str">
        <f t="shared" si="18"/>
        <v>N/A</v>
      </c>
      <c r="G591" s="6"/>
      <c r="AA591" s="15" t="str">
        <f t="shared" si="19"/>
        <v/>
      </c>
      <c r="AB591" s="15" t="str">
        <f>IF(LEN($AA591)=0,"N",IF(LEN($AA591)&gt;1,"Error -- Availability entered in an incorrect format",IF($AA591='Control Panel'!$F$36,$AA591,IF($AA591='Control Panel'!$F$37,$AA591,IF($AA591='Control Panel'!$F$38,$AA591,IF($AA591='Control Panel'!$F$39,$AA591,IF($AA591='Control Panel'!$F$40,$AA591,IF($AA591='Control Panel'!$F$41,$AA591,"Error -- Availability entered in an incorrect format"))))))))</f>
        <v>N</v>
      </c>
    </row>
    <row r="592" spans="1:28" s="15" customFormat="1" x14ac:dyDescent="0.35">
      <c r="A592" s="7">
        <v>580</v>
      </c>
      <c r="B592" s="6"/>
      <c r="C592" s="12"/>
      <c r="D592" s="8"/>
      <c r="E592" s="12"/>
      <c r="F592" s="216" t="str">
        <f t="shared" si="18"/>
        <v>N/A</v>
      </c>
      <c r="G592" s="6"/>
      <c r="AA592" s="15" t="str">
        <f t="shared" si="19"/>
        <v/>
      </c>
      <c r="AB592" s="15" t="str">
        <f>IF(LEN($AA592)=0,"N",IF(LEN($AA592)&gt;1,"Error -- Availability entered in an incorrect format",IF($AA592='Control Panel'!$F$36,$AA592,IF($AA592='Control Panel'!$F$37,$AA592,IF($AA592='Control Panel'!$F$38,$AA592,IF($AA592='Control Panel'!$F$39,$AA592,IF($AA592='Control Panel'!$F$40,$AA592,IF($AA592='Control Panel'!$F$41,$AA592,"Error -- Availability entered in an incorrect format"))))))))</f>
        <v>N</v>
      </c>
    </row>
    <row r="593" spans="1:28" s="15" customFormat="1" x14ac:dyDescent="0.35">
      <c r="A593" s="7">
        <v>581</v>
      </c>
      <c r="B593" s="6"/>
      <c r="C593" s="12"/>
      <c r="D593" s="8"/>
      <c r="E593" s="12"/>
      <c r="F593" s="216" t="str">
        <f t="shared" si="18"/>
        <v>N/A</v>
      </c>
      <c r="G593" s="6"/>
      <c r="AA593" s="15" t="str">
        <f t="shared" si="19"/>
        <v/>
      </c>
      <c r="AB593" s="15" t="str">
        <f>IF(LEN($AA593)=0,"N",IF(LEN($AA593)&gt;1,"Error -- Availability entered in an incorrect format",IF($AA593='Control Panel'!$F$36,$AA593,IF($AA593='Control Panel'!$F$37,$AA593,IF($AA593='Control Panel'!$F$38,$AA593,IF($AA593='Control Panel'!$F$39,$AA593,IF($AA593='Control Panel'!$F$40,$AA593,IF($AA593='Control Panel'!$F$41,$AA593,"Error -- Availability entered in an incorrect format"))))))))</f>
        <v>N</v>
      </c>
    </row>
    <row r="594" spans="1:28" s="15" customFormat="1" x14ac:dyDescent="0.35">
      <c r="A594" s="7">
        <v>582</v>
      </c>
      <c r="B594" s="6"/>
      <c r="C594" s="12"/>
      <c r="D594" s="8"/>
      <c r="E594" s="12"/>
      <c r="F594" s="216" t="str">
        <f t="shared" si="18"/>
        <v>N/A</v>
      </c>
      <c r="G594" s="6"/>
      <c r="AA594" s="15" t="str">
        <f t="shared" si="19"/>
        <v/>
      </c>
      <c r="AB594" s="15" t="str">
        <f>IF(LEN($AA594)=0,"N",IF(LEN($AA594)&gt;1,"Error -- Availability entered in an incorrect format",IF($AA594='Control Panel'!$F$36,$AA594,IF($AA594='Control Panel'!$F$37,$AA594,IF($AA594='Control Panel'!$F$38,$AA594,IF($AA594='Control Panel'!$F$39,$AA594,IF($AA594='Control Panel'!$F$40,$AA594,IF($AA594='Control Panel'!$F$41,$AA594,"Error -- Availability entered in an incorrect format"))))))))</f>
        <v>N</v>
      </c>
    </row>
    <row r="595" spans="1:28" s="15" customFormat="1" x14ac:dyDescent="0.35">
      <c r="A595" s="7">
        <v>583</v>
      </c>
      <c r="B595" s="6"/>
      <c r="C595" s="12"/>
      <c r="D595" s="8"/>
      <c r="E595" s="12"/>
      <c r="F595" s="216" t="str">
        <f t="shared" si="18"/>
        <v>N/A</v>
      </c>
      <c r="G595" s="6"/>
      <c r="AA595" s="15" t="str">
        <f t="shared" si="19"/>
        <v/>
      </c>
      <c r="AB595" s="15" t="str">
        <f>IF(LEN($AA595)=0,"N",IF(LEN($AA595)&gt;1,"Error -- Availability entered in an incorrect format",IF($AA595='Control Panel'!$F$36,$AA595,IF($AA595='Control Panel'!$F$37,$AA595,IF($AA595='Control Panel'!$F$38,$AA595,IF($AA595='Control Panel'!$F$39,$AA595,IF($AA595='Control Panel'!$F$40,$AA595,IF($AA595='Control Panel'!$F$41,$AA595,"Error -- Availability entered in an incorrect format"))))))))</f>
        <v>N</v>
      </c>
    </row>
    <row r="596" spans="1:28" s="15" customFormat="1" x14ac:dyDescent="0.35">
      <c r="A596" s="7">
        <v>584</v>
      </c>
      <c r="B596" s="6"/>
      <c r="C596" s="12"/>
      <c r="D596" s="8"/>
      <c r="E596" s="12"/>
      <c r="F596" s="216" t="str">
        <f t="shared" si="18"/>
        <v>N/A</v>
      </c>
      <c r="G596" s="6"/>
      <c r="AA596" s="15" t="str">
        <f t="shared" si="19"/>
        <v/>
      </c>
      <c r="AB596" s="15" t="str">
        <f>IF(LEN($AA596)=0,"N",IF(LEN($AA596)&gt;1,"Error -- Availability entered in an incorrect format",IF($AA596='Control Panel'!$F$36,$AA596,IF($AA596='Control Panel'!$F$37,$AA596,IF($AA596='Control Panel'!$F$38,$AA596,IF($AA596='Control Panel'!$F$39,$AA596,IF($AA596='Control Panel'!$F$40,$AA596,IF($AA596='Control Panel'!$F$41,$AA596,"Error -- Availability entered in an incorrect format"))))))))</f>
        <v>N</v>
      </c>
    </row>
    <row r="597" spans="1:28" s="15" customFormat="1" x14ac:dyDescent="0.35">
      <c r="A597" s="7">
        <v>585</v>
      </c>
      <c r="B597" s="6"/>
      <c r="C597" s="12"/>
      <c r="D597" s="8"/>
      <c r="E597" s="12"/>
      <c r="F597" s="216" t="str">
        <f t="shared" si="18"/>
        <v>N/A</v>
      </c>
      <c r="G597" s="6"/>
      <c r="AA597" s="15" t="str">
        <f t="shared" si="19"/>
        <v/>
      </c>
      <c r="AB597" s="15" t="str">
        <f>IF(LEN($AA597)=0,"N",IF(LEN($AA597)&gt;1,"Error -- Availability entered in an incorrect format",IF($AA597='Control Panel'!$F$36,$AA597,IF($AA597='Control Panel'!$F$37,$AA597,IF($AA597='Control Panel'!$F$38,$AA597,IF($AA597='Control Panel'!$F$39,$AA597,IF($AA597='Control Panel'!$F$40,$AA597,IF($AA597='Control Panel'!$F$41,$AA597,"Error -- Availability entered in an incorrect format"))))))))</f>
        <v>N</v>
      </c>
    </row>
    <row r="598" spans="1:28" s="15" customFormat="1" x14ac:dyDescent="0.35">
      <c r="A598" s="7">
        <v>586</v>
      </c>
      <c r="B598" s="6"/>
      <c r="C598" s="12"/>
      <c r="D598" s="8"/>
      <c r="E598" s="12"/>
      <c r="F598" s="216" t="str">
        <f t="shared" si="18"/>
        <v>N/A</v>
      </c>
      <c r="G598" s="6"/>
      <c r="AA598" s="15" t="str">
        <f t="shared" si="19"/>
        <v/>
      </c>
      <c r="AB598" s="15" t="str">
        <f>IF(LEN($AA598)=0,"N",IF(LEN($AA598)&gt;1,"Error -- Availability entered in an incorrect format",IF($AA598='Control Panel'!$F$36,$AA598,IF($AA598='Control Panel'!$F$37,$AA598,IF($AA598='Control Panel'!$F$38,$AA598,IF($AA598='Control Panel'!$F$39,$AA598,IF($AA598='Control Panel'!$F$40,$AA598,IF($AA598='Control Panel'!$F$41,$AA598,"Error -- Availability entered in an incorrect format"))))))))</f>
        <v>N</v>
      </c>
    </row>
    <row r="599" spans="1:28" s="15" customFormat="1" x14ac:dyDescent="0.35">
      <c r="A599" s="7">
        <v>587</v>
      </c>
      <c r="B599" s="6"/>
      <c r="C599" s="12"/>
      <c r="D599" s="8"/>
      <c r="E599" s="12"/>
      <c r="F599" s="216" t="str">
        <f t="shared" si="18"/>
        <v>N/A</v>
      </c>
      <c r="G599" s="6"/>
      <c r="AA599" s="15" t="str">
        <f t="shared" si="19"/>
        <v/>
      </c>
      <c r="AB599" s="15" t="str">
        <f>IF(LEN($AA599)=0,"N",IF(LEN($AA599)&gt;1,"Error -- Availability entered in an incorrect format",IF($AA599='Control Panel'!$F$36,$AA599,IF($AA599='Control Panel'!$F$37,$AA599,IF($AA599='Control Panel'!$F$38,$AA599,IF($AA599='Control Panel'!$F$39,$AA599,IF($AA599='Control Panel'!$F$40,$AA599,IF($AA599='Control Panel'!$F$41,$AA599,"Error -- Availability entered in an incorrect format"))))))))</f>
        <v>N</v>
      </c>
    </row>
    <row r="600" spans="1:28" s="15" customFormat="1" x14ac:dyDescent="0.35">
      <c r="A600" s="7">
        <v>588</v>
      </c>
      <c r="B600" s="6"/>
      <c r="C600" s="12"/>
      <c r="D600" s="8"/>
      <c r="E600" s="12"/>
      <c r="F600" s="216" t="str">
        <f t="shared" si="18"/>
        <v>N/A</v>
      </c>
      <c r="G600" s="6"/>
      <c r="AA600" s="15" t="str">
        <f t="shared" si="19"/>
        <v/>
      </c>
      <c r="AB600" s="15" t="str">
        <f>IF(LEN($AA600)=0,"N",IF(LEN($AA600)&gt;1,"Error -- Availability entered in an incorrect format",IF($AA600='Control Panel'!$F$36,$AA600,IF($AA600='Control Panel'!$F$37,$AA600,IF($AA600='Control Panel'!$F$38,$AA600,IF($AA600='Control Panel'!$F$39,$AA600,IF($AA600='Control Panel'!$F$40,$AA600,IF($AA600='Control Panel'!$F$41,$AA600,"Error -- Availability entered in an incorrect format"))))))))</f>
        <v>N</v>
      </c>
    </row>
    <row r="601" spans="1:28" s="15" customFormat="1" x14ac:dyDescent="0.35">
      <c r="A601" s="7">
        <v>589</v>
      </c>
      <c r="B601" s="6"/>
      <c r="C601" s="12"/>
      <c r="D601" s="8"/>
      <c r="E601" s="12"/>
      <c r="F601" s="216" t="str">
        <f t="shared" si="18"/>
        <v>N/A</v>
      </c>
      <c r="G601" s="6"/>
      <c r="AA601" s="15" t="str">
        <f t="shared" si="19"/>
        <v/>
      </c>
      <c r="AB601" s="15" t="str">
        <f>IF(LEN($AA601)=0,"N",IF(LEN($AA601)&gt;1,"Error -- Availability entered in an incorrect format",IF($AA601='Control Panel'!$F$36,$AA601,IF($AA601='Control Panel'!$F$37,$AA601,IF($AA601='Control Panel'!$F$38,$AA601,IF($AA601='Control Panel'!$F$39,$AA601,IF($AA601='Control Panel'!$F$40,$AA601,IF($AA601='Control Panel'!$F$41,$AA601,"Error -- Availability entered in an incorrect format"))))))))</f>
        <v>N</v>
      </c>
    </row>
    <row r="602" spans="1:28" s="15" customFormat="1" x14ac:dyDescent="0.35">
      <c r="A602" s="7">
        <v>590</v>
      </c>
      <c r="B602" s="6"/>
      <c r="C602" s="12"/>
      <c r="D602" s="8"/>
      <c r="E602" s="12"/>
      <c r="F602" s="216" t="str">
        <f t="shared" si="18"/>
        <v>N/A</v>
      </c>
      <c r="G602" s="6"/>
      <c r="AA602" s="15" t="str">
        <f t="shared" si="19"/>
        <v/>
      </c>
      <c r="AB602" s="15" t="str">
        <f>IF(LEN($AA602)=0,"N",IF(LEN($AA602)&gt;1,"Error -- Availability entered in an incorrect format",IF($AA602='Control Panel'!$F$36,$AA602,IF($AA602='Control Panel'!$F$37,$AA602,IF($AA602='Control Panel'!$F$38,$AA602,IF($AA602='Control Panel'!$F$39,$AA602,IF($AA602='Control Panel'!$F$40,$AA602,IF($AA602='Control Panel'!$F$41,$AA602,"Error -- Availability entered in an incorrect format"))))))))</f>
        <v>N</v>
      </c>
    </row>
    <row r="603" spans="1:28" s="15" customFormat="1" x14ac:dyDescent="0.35">
      <c r="A603" s="7">
        <v>591</v>
      </c>
      <c r="B603" s="6"/>
      <c r="C603" s="12"/>
      <c r="D603" s="8"/>
      <c r="E603" s="12"/>
      <c r="F603" s="216" t="str">
        <f t="shared" si="18"/>
        <v>N/A</v>
      </c>
      <c r="G603" s="6"/>
      <c r="AA603" s="15" t="str">
        <f t="shared" si="19"/>
        <v/>
      </c>
      <c r="AB603" s="15" t="str">
        <f>IF(LEN($AA603)=0,"N",IF(LEN($AA603)&gt;1,"Error -- Availability entered in an incorrect format",IF($AA603='Control Panel'!$F$36,$AA603,IF($AA603='Control Panel'!$F$37,$AA603,IF($AA603='Control Panel'!$F$38,$AA603,IF($AA603='Control Panel'!$F$39,$AA603,IF($AA603='Control Panel'!$F$40,$AA603,IF($AA603='Control Panel'!$F$41,$AA603,"Error -- Availability entered in an incorrect format"))))))))</f>
        <v>N</v>
      </c>
    </row>
    <row r="604" spans="1:28" s="15" customFormat="1" x14ac:dyDescent="0.35">
      <c r="A604" s="7">
        <v>592</v>
      </c>
      <c r="B604" s="6"/>
      <c r="C604" s="12"/>
      <c r="D604" s="8"/>
      <c r="E604" s="12"/>
      <c r="F604" s="216" t="str">
        <f t="shared" si="18"/>
        <v>N/A</v>
      </c>
      <c r="G604" s="6"/>
      <c r="AA604" s="15" t="str">
        <f t="shared" si="19"/>
        <v/>
      </c>
      <c r="AB604" s="15" t="str">
        <f>IF(LEN($AA604)=0,"N",IF(LEN($AA604)&gt;1,"Error -- Availability entered in an incorrect format",IF($AA604='Control Panel'!$F$36,$AA604,IF($AA604='Control Panel'!$F$37,$AA604,IF($AA604='Control Panel'!$F$38,$AA604,IF($AA604='Control Panel'!$F$39,$AA604,IF($AA604='Control Panel'!$F$40,$AA604,IF($AA604='Control Panel'!$F$41,$AA604,"Error -- Availability entered in an incorrect format"))))))))</f>
        <v>N</v>
      </c>
    </row>
    <row r="605" spans="1:28" s="15" customFormat="1" x14ac:dyDescent="0.35">
      <c r="A605" s="7">
        <v>593</v>
      </c>
      <c r="B605" s="6"/>
      <c r="C605" s="12"/>
      <c r="D605" s="8"/>
      <c r="E605" s="12"/>
      <c r="F605" s="216" t="str">
        <f t="shared" si="18"/>
        <v>N/A</v>
      </c>
      <c r="G605" s="6"/>
      <c r="AA605" s="15" t="str">
        <f t="shared" si="19"/>
        <v/>
      </c>
      <c r="AB605" s="15" t="str">
        <f>IF(LEN($AA605)=0,"N",IF(LEN($AA605)&gt;1,"Error -- Availability entered in an incorrect format",IF($AA605='Control Panel'!$F$36,$AA605,IF($AA605='Control Panel'!$F$37,$AA605,IF($AA605='Control Panel'!$F$38,$AA605,IF($AA605='Control Panel'!$F$39,$AA605,IF($AA605='Control Panel'!$F$40,$AA605,IF($AA605='Control Panel'!$F$41,$AA605,"Error -- Availability entered in an incorrect format"))))))))</f>
        <v>N</v>
      </c>
    </row>
    <row r="606" spans="1:28" s="15" customFormat="1" x14ac:dyDescent="0.35">
      <c r="A606" s="7">
        <v>594</v>
      </c>
      <c r="B606" s="6"/>
      <c r="C606" s="12"/>
      <c r="D606" s="8"/>
      <c r="E606" s="12"/>
      <c r="F606" s="216" t="str">
        <f t="shared" si="18"/>
        <v>N/A</v>
      </c>
      <c r="G606" s="6"/>
      <c r="AA606" s="15" t="str">
        <f t="shared" si="19"/>
        <v/>
      </c>
      <c r="AB606" s="15" t="str">
        <f>IF(LEN($AA606)=0,"N",IF(LEN($AA606)&gt;1,"Error -- Availability entered in an incorrect format",IF($AA606='Control Panel'!$F$36,$AA606,IF($AA606='Control Panel'!$F$37,$AA606,IF($AA606='Control Panel'!$F$38,$AA606,IF($AA606='Control Panel'!$F$39,$AA606,IF($AA606='Control Panel'!$F$40,$AA606,IF($AA606='Control Panel'!$F$41,$AA606,"Error -- Availability entered in an incorrect format"))))))))</f>
        <v>N</v>
      </c>
    </row>
    <row r="607" spans="1:28" s="15" customFormat="1" x14ac:dyDescent="0.35">
      <c r="A607" s="7">
        <v>595</v>
      </c>
      <c r="B607" s="6"/>
      <c r="C607" s="12"/>
      <c r="D607" s="8"/>
      <c r="E607" s="12"/>
      <c r="F607" s="216" t="str">
        <f t="shared" si="18"/>
        <v>N/A</v>
      </c>
      <c r="G607" s="6"/>
      <c r="AA607" s="15" t="str">
        <f t="shared" si="19"/>
        <v/>
      </c>
      <c r="AB607" s="15" t="str">
        <f>IF(LEN($AA607)=0,"N",IF(LEN($AA607)&gt;1,"Error -- Availability entered in an incorrect format",IF($AA607='Control Panel'!$F$36,$AA607,IF($AA607='Control Panel'!$F$37,$AA607,IF($AA607='Control Panel'!$F$38,$AA607,IF($AA607='Control Panel'!$F$39,$AA607,IF($AA607='Control Panel'!$F$40,$AA607,IF($AA607='Control Panel'!$F$41,$AA607,"Error -- Availability entered in an incorrect format"))))))))</f>
        <v>N</v>
      </c>
    </row>
    <row r="608" spans="1:28" s="15" customFormat="1" x14ac:dyDescent="0.35">
      <c r="A608" s="7">
        <v>596</v>
      </c>
      <c r="B608" s="6"/>
      <c r="C608" s="12"/>
      <c r="D608" s="8"/>
      <c r="E608" s="12"/>
      <c r="F608" s="216" t="str">
        <f t="shared" si="18"/>
        <v>N/A</v>
      </c>
      <c r="G608" s="6"/>
      <c r="AA608" s="15" t="str">
        <f t="shared" si="19"/>
        <v/>
      </c>
      <c r="AB608" s="15" t="str">
        <f>IF(LEN($AA608)=0,"N",IF(LEN($AA608)&gt;1,"Error -- Availability entered in an incorrect format",IF($AA608='Control Panel'!$F$36,$AA608,IF($AA608='Control Panel'!$F$37,$AA608,IF($AA608='Control Panel'!$F$38,$AA608,IF($AA608='Control Panel'!$F$39,$AA608,IF($AA608='Control Panel'!$F$40,$AA608,IF($AA608='Control Panel'!$F$41,$AA608,"Error -- Availability entered in an incorrect format"))))))))</f>
        <v>N</v>
      </c>
    </row>
    <row r="609" spans="1:28" s="15" customFormat="1" x14ac:dyDescent="0.35">
      <c r="A609" s="7">
        <v>597</v>
      </c>
      <c r="B609" s="6"/>
      <c r="C609" s="12"/>
      <c r="D609" s="8"/>
      <c r="E609" s="12"/>
      <c r="F609" s="216" t="str">
        <f t="shared" si="18"/>
        <v>N/A</v>
      </c>
      <c r="G609" s="6"/>
      <c r="AA609" s="15" t="str">
        <f t="shared" si="19"/>
        <v/>
      </c>
      <c r="AB609" s="15" t="str">
        <f>IF(LEN($AA609)=0,"N",IF(LEN($AA609)&gt;1,"Error -- Availability entered in an incorrect format",IF($AA609='Control Panel'!$F$36,$AA609,IF($AA609='Control Panel'!$F$37,$AA609,IF($AA609='Control Panel'!$F$38,$AA609,IF($AA609='Control Panel'!$F$39,$AA609,IF($AA609='Control Panel'!$F$40,$AA609,IF($AA609='Control Panel'!$F$41,$AA609,"Error -- Availability entered in an incorrect format"))))))))</f>
        <v>N</v>
      </c>
    </row>
    <row r="610" spans="1:28" s="15" customFormat="1" x14ac:dyDescent="0.35">
      <c r="A610" s="7">
        <v>598</v>
      </c>
      <c r="B610" s="6"/>
      <c r="C610" s="12"/>
      <c r="D610" s="8"/>
      <c r="E610" s="12"/>
      <c r="F610" s="216" t="str">
        <f t="shared" si="18"/>
        <v>N/A</v>
      </c>
      <c r="G610" s="6"/>
      <c r="AA610" s="15" t="str">
        <f t="shared" si="19"/>
        <v/>
      </c>
      <c r="AB610" s="15" t="str">
        <f>IF(LEN($AA610)=0,"N",IF(LEN($AA610)&gt;1,"Error -- Availability entered in an incorrect format",IF($AA610='Control Panel'!$F$36,$AA610,IF($AA610='Control Panel'!$F$37,$AA610,IF($AA610='Control Panel'!$F$38,$AA610,IF($AA610='Control Panel'!$F$39,$AA610,IF($AA610='Control Panel'!$F$40,$AA610,IF($AA610='Control Panel'!$F$41,$AA610,"Error -- Availability entered in an incorrect format"))))))))</f>
        <v>N</v>
      </c>
    </row>
    <row r="611" spans="1:28" s="15" customFormat="1" x14ac:dyDescent="0.35">
      <c r="A611" s="7">
        <v>599</v>
      </c>
      <c r="B611" s="6"/>
      <c r="C611" s="12"/>
      <c r="D611" s="8"/>
      <c r="E611" s="12"/>
      <c r="F611" s="216" t="str">
        <f t="shared" si="18"/>
        <v>N/A</v>
      </c>
      <c r="G611" s="6"/>
      <c r="AA611" s="15" t="str">
        <f t="shared" si="19"/>
        <v/>
      </c>
      <c r="AB611" s="15" t="str">
        <f>IF(LEN($AA611)=0,"N",IF(LEN($AA611)&gt;1,"Error -- Availability entered in an incorrect format",IF($AA611='Control Panel'!$F$36,$AA611,IF($AA611='Control Panel'!$F$37,$AA611,IF($AA611='Control Panel'!$F$38,$AA611,IF($AA611='Control Panel'!$F$39,$AA611,IF($AA611='Control Panel'!$F$40,$AA611,IF($AA611='Control Panel'!$F$41,$AA611,"Error -- Availability entered in an incorrect format"))))))))</f>
        <v>N</v>
      </c>
    </row>
    <row r="612" spans="1:28" s="15" customFormat="1" x14ac:dyDescent="0.35">
      <c r="A612" s="7">
        <v>600</v>
      </c>
      <c r="B612" s="6"/>
      <c r="C612" s="12"/>
      <c r="D612" s="8"/>
      <c r="E612" s="12"/>
      <c r="F612" s="216" t="str">
        <f t="shared" si="18"/>
        <v>N/A</v>
      </c>
      <c r="G612" s="6"/>
      <c r="AA612" s="15" t="str">
        <f t="shared" si="19"/>
        <v/>
      </c>
      <c r="AB612" s="15" t="str">
        <f>IF(LEN($AA612)=0,"N",IF(LEN($AA612)&gt;1,"Error -- Availability entered in an incorrect format",IF($AA612='Control Panel'!$F$36,$AA612,IF($AA612='Control Panel'!$F$37,$AA612,IF($AA612='Control Panel'!$F$38,$AA612,IF($AA612='Control Panel'!$F$39,$AA612,IF($AA612='Control Panel'!$F$40,$AA612,IF($AA612='Control Panel'!$F$41,$AA612,"Error -- Availability entered in an incorrect format"))))))))</f>
        <v>N</v>
      </c>
    </row>
    <row r="613" spans="1:28" s="15" customFormat="1" x14ac:dyDescent="0.35">
      <c r="A613" s="7">
        <v>601</v>
      </c>
      <c r="B613" s="6"/>
      <c r="C613" s="12"/>
      <c r="D613" s="8"/>
      <c r="E613" s="12"/>
      <c r="F613" s="216" t="str">
        <f t="shared" si="18"/>
        <v>N/A</v>
      </c>
      <c r="G613" s="6"/>
      <c r="AA613" s="15" t="str">
        <f t="shared" si="19"/>
        <v/>
      </c>
      <c r="AB613" s="15" t="str">
        <f>IF(LEN($AA613)=0,"N",IF(LEN($AA613)&gt;1,"Error -- Availability entered in an incorrect format",IF($AA613='Control Panel'!$F$36,$AA613,IF($AA613='Control Panel'!$F$37,$AA613,IF($AA613='Control Panel'!$F$38,$AA613,IF($AA613='Control Panel'!$F$39,$AA613,IF($AA613='Control Panel'!$F$40,$AA613,IF($AA613='Control Panel'!$F$41,$AA613,"Error -- Availability entered in an incorrect format"))))))))</f>
        <v>N</v>
      </c>
    </row>
    <row r="614" spans="1:28" s="15" customFormat="1" x14ac:dyDescent="0.35">
      <c r="A614" s="7">
        <v>602</v>
      </c>
      <c r="B614" s="6"/>
      <c r="C614" s="12"/>
      <c r="D614" s="8"/>
      <c r="E614" s="12"/>
      <c r="F614" s="216" t="str">
        <f t="shared" si="18"/>
        <v>N/A</v>
      </c>
      <c r="G614" s="6"/>
      <c r="AA614" s="15" t="str">
        <f t="shared" si="19"/>
        <v/>
      </c>
      <c r="AB614" s="15" t="str">
        <f>IF(LEN($AA614)=0,"N",IF(LEN($AA614)&gt;1,"Error -- Availability entered in an incorrect format",IF($AA614='Control Panel'!$F$36,$AA614,IF($AA614='Control Panel'!$F$37,$AA614,IF($AA614='Control Panel'!$F$38,$AA614,IF($AA614='Control Panel'!$F$39,$AA614,IF($AA614='Control Panel'!$F$40,$AA614,IF($AA614='Control Panel'!$F$41,$AA614,"Error -- Availability entered in an incorrect format"))))))))</f>
        <v>N</v>
      </c>
    </row>
    <row r="615" spans="1:28" s="15" customFormat="1" x14ac:dyDescent="0.35">
      <c r="A615" s="7">
        <v>603</v>
      </c>
      <c r="B615" s="6"/>
      <c r="C615" s="12"/>
      <c r="D615" s="8"/>
      <c r="E615" s="12"/>
      <c r="F615" s="216" t="str">
        <f t="shared" si="18"/>
        <v>N/A</v>
      </c>
      <c r="G615" s="6"/>
      <c r="AA615" s="15" t="str">
        <f t="shared" si="19"/>
        <v/>
      </c>
      <c r="AB615" s="15" t="str">
        <f>IF(LEN($AA615)=0,"N",IF(LEN($AA615)&gt;1,"Error -- Availability entered in an incorrect format",IF($AA615='Control Panel'!$F$36,$AA615,IF($AA615='Control Panel'!$F$37,$AA615,IF($AA615='Control Panel'!$F$38,$AA615,IF($AA615='Control Panel'!$F$39,$AA615,IF($AA615='Control Panel'!$F$40,$AA615,IF($AA615='Control Panel'!$F$41,$AA615,"Error -- Availability entered in an incorrect format"))))))))</f>
        <v>N</v>
      </c>
    </row>
    <row r="616" spans="1:28" s="15" customFormat="1" x14ac:dyDescent="0.35">
      <c r="A616" s="7">
        <v>604</v>
      </c>
      <c r="B616" s="6"/>
      <c r="C616" s="12"/>
      <c r="D616" s="8"/>
      <c r="E616" s="12"/>
      <c r="F616" s="216" t="str">
        <f t="shared" si="18"/>
        <v>N/A</v>
      </c>
      <c r="G616" s="6"/>
      <c r="AA616" s="15" t="str">
        <f t="shared" si="19"/>
        <v/>
      </c>
      <c r="AB616" s="15" t="str">
        <f>IF(LEN($AA616)=0,"N",IF(LEN($AA616)&gt;1,"Error -- Availability entered in an incorrect format",IF($AA616='Control Panel'!$F$36,$AA616,IF($AA616='Control Panel'!$F$37,$AA616,IF($AA616='Control Panel'!$F$38,$AA616,IF($AA616='Control Panel'!$F$39,$AA616,IF($AA616='Control Panel'!$F$40,$AA616,IF($AA616='Control Panel'!$F$41,$AA616,"Error -- Availability entered in an incorrect format"))))))))</f>
        <v>N</v>
      </c>
    </row>
    <row r="617" spans="1:28" s="15" customFormat="1" x14ac:dyDescent="0.35">
      <c r="A617" s="7">
        <v>605</v>
      </c>
      <c r="B617" s="6"/>
      <c r="C617" s="12"/>
      <c r="D617" s="8"/>
      <c r="E617" s="12"/>
      <c r="F617" s="216" t="str">
        <f t="shared" si="18"/>
        <v>N/A</v>
      </c>
      <c r="G617" s="6"/>
      <c r="AA617" s="15" t="str">
        <f t="shared" si="19"/>
        <v/>
      </c>
      <c r="AB617" s="15" t="str">
        <f>IF(LEN($AA617)=0,"N",IF(LEN($AA617)&gt;1,"Error -- Availability entered in an incorrect format",IF($AA617='Control Panel'!$F$36,$AA617,IF($AA617='Control Panel'!$F$37,$AA617,IF($AA617='Control Panel'!$F$38,$AA617,IF($AA617='Control Panel'!$F$39,$AA617,IF($AA617='Control Panel'!$F$40,$AA617,IF($AA617='Control Panel'!$F$41,$AA617,"Error -- Availability entered in an incorrect format"))))))))</f>
        <v>N</v>
      </c>
    </row>
    <row r="618" spans="1:28" s="15" customFormat="1" x14ac:dyDescent="0.35">
      <c r="A618" s="7">
        <v>606</v>
      </c>
      <c r="B618" s="6"/>
      <c r="C618" s="12"/>
      <c r="D618" s="8"/>
      <c r="E618" s="12"/>
      <c r="F618" s="216" t="str">
        <f t="shared" si="18"/>
        <v>N/A</v>
      </c>
      <c r="G618" s="6"/>
      <c r="AA618" s="15" t="str">
        <f t="shared" si="19"/>
        <v/>
      </c>
      <c r="AB618" s="15" t="str">
        <f>IF(LEN($AA618)=0,"N",IF(LEN($AA618)&gt;1,"Error -- Availability entered in an incorrect format",IF($AA618='Control Panel'!$F$36,$AA618,IF($AA618='Control Panel'!$F$37,$AA618,IF($AA618='Control Panel'!$F$38,$AA618,IF($AA618='Control Panel'!$F$39,$AA618,IF($AA618='Control Panel'!$F$40,$AA618,IF($AA618='Control Panel'!$F$41,$AA618,"Error -- Availability entered in an incorrect format"))))))))</f>
        <v>N</v>
      </c>
    </row>
    <row r="619" spans="1:28" s="15" customFormat="1" x14ac:dyDescent="0.35">
      <c r="A619" s="7">
        <v>607</v>
      </c>
      <c r="B619" s="6"/>
      <c r="C619" s="12"/>
      <c r="D619" s="8"/>
      <c r="E619" s="12"/>
      <c r="F619" s="216" t="str">
        <f t="shared" si="18"/>
        <v>N/A</v>
      </c>
      <c r="G619" s="6"/>
      <c r="AA619" s="15" t="str">
        <f t="shared" si="19"/>
        <v/>
      </c>
      <c r="AB619" s="15" t="str">
        <f>IF(LEN($AA619)=0,"N",IF(LEN($AA619)&gt;1,"Error -- Availability entered in an incorrect format",IF($AA619='Control Panel'!$F$36,$AA619,IF($AA619='Control Panel'!$F$37,$AA619,IF($AA619='Control Panel'!$F$38,$AA619,IF($AA619='Control Panel'!$F$39,$AA619,IF($AA619='Control Panel'!$F$40,$AA619,IF($AA619='Control Panel'!$F$41,$AA619,"Error -- Availability entered in an incorrect format"))))))))</f>
        <v>N</v>
      </c>
    </row>
    <row r="620" spans="1:28" s="15" customFormat="1" x14ac:dyDescent="0.35">
      <c r="A620" s="7">
        <v>608</v>
      </c>
      <c r="B620" s="6"/>
      <c r="C620" s="12"/>
      <c r="D620" s="8"/>
      <c r="E620" s="12"/>
      <c r="F620" s="216" t="str">
        <f t="shared" si="18"/>
        <v>N/A</v>
      </c>
      <c r="G620" s="6"/>
      <c r="AA620" s="15" t="str">
        <f t="shared" si="19"/>
        <v/>
      </c>
      <c r="AB620" s="15" t="str">
        <f>IF(LEN($AA620)=0,"N",IF(LEN($AA620)&gt;1,"Error -- Availability entered in an incorrect format",IF($AA620='Control Panel'!$F$36,$AA620,IF($AA620='Control Panel'!$F$37,$AA620,IF($AA620='Control Panel'!$F$38,$AA620,IF($AA620='Control Panel'!$F$39,$AA620,IF($AA620='Control Panel'!$F$40,$AA620,IF($AA620='Control Panel'!$F$41,$AA620,"Error -- Availability entered in an incorrect format"))))))))</f>
        <v>N</v>
      </c>
    </row>
    <row r="621" spans="1:28" s="15" customFormat="1" x14ac:dyDescent="0.35">
      <c r="A621" s="7">
        <v>609</v>
      </c>
      <c r="B621" s="6"/>
      <c r="C621" s="12"/>
      <c r="D621" s="8"/>
      <c r="E621" s="12"/>
      <c r="F621" s="216" t="str">
        <f t="shared" si="18"/>
        <v>N/A</v>
      </c>
      <c r="G621" s="6"/>
      <c r="AA621" s="15" t="str">
        <f t="shared" si="19"/>
        <v/>
      </c>
      <c r="AB621" s="15" t="str">
        <f>IF(LEN($AA621)=0,"N",IF(LEN($AA621)&gt;1,"Error -- Availability entered in an incorrect format",IF($AA621='Control Panel'!$F$36,$AA621,IF($AA621='Control Panel'!$F$37,$AA621,IF($AA621='Control Panel'!$F$38,$AA621,IF($AA621='Control Panel'!$F$39,$AA621,IF($AA621='Control Panel'!$F$40,$AA621,IF($AA621='Control Panel'!$F$41,$AA621,"Error -- Availability entered in an incorrect format"))))))))</f>
        <v>N</v>
      </c>
    </row>
    <row r="622" spans="1:28" s="15" customFormat="1" x14ac:dyDescent="0.35">
      <c r="A622" s="7">
        <v>610</v>
      </c>
      <c r="B622" s="6"/>
      <c r="C622" s="12"/>
      <c r="D622" s="8"/>
      <c r="E622" s="12"/>
      <c r="F622" s="216" t="str">
        <f t="shared" si="18"/>
        <v>N/A</v>
      </c>
      <c r="G622" s="6"/>
      <c r="AA622" s="15" t="str">
        <f t="shared" si="19"/>
        <v/>
      </c>
      <c r="AB622" s="15" t="str">
        <f>IF(LEN($AA622)=0,"N",IF(LEN($AA622)&gt;1,"Error -- Availability entered in an incorrect format",IF($AA622='Control Panel'!$F$36,$AA622,IF($AA622='Control Panel'!$F$37,$AA622,IF($AA622='Control Panel'!$F$38,$AA622,IF($AA622='Control Panel'!$F$39,$AA622,IF($AA622='Control Panel'!$F$40,$AA622,IF($AA622='Control Panel'!$F$41,$AA622,"Error -- Availability entered in an incorrect format"))))))))</f>
        <v>N</v>
      </c>
    </row>
    <row r="623" spans="1:28" s="15" customFormat="1" x14ac:dyDescent="0.35">
      <c r="A623" s="7">
        <v>611</v>
      </c>
      <c r="B623" s="6"/>
      <c r="C623" s="12"/>
      <c r="D623" s="8"/>
      <c r="E623" s="12"/>
      <c r="F623" s="216" t="str">
        <f t="shared" si="18"/>
        <v>N/A</v>
      </c>
      <c r="G623" s="6"/>
      <c r="AA623" s="15" t="str">
        <f t="shared" si="19"/>
        <v/>
      </c>
      <c r="AB623" s="15" t="str">
        <f>IF(LEN($AA623)=0,"N",IF(LEN($AA623)&gt;1,"Error -- Availability entered in an incorrect format",IF($AA623='Control Panel'!$F$36,$AA623,IF($AA623='Control Panel'!$F$37,$AA623,IF($AA623='Control Panel'!$F$38,$AA623,IF($AA623='Control Panel'!$F$39,$AA623,IF($AA623='Control Panel'!$F$40,$AA623,IF($AA623='Control Panel'!$F$41,$AA623,"Error -- Availability entered in an incorrect format"))))))))</f>
        <v>N</v>
      </c>
    </row>
    <row r="624" spans="1:28" s="15" customFormat="1" x14ac:dyDescent="0.35">
      <c r="A624" s="7">
        <v>612</v>
      </c>
      <c r="B624" s="6"/>
      <c r="C624" s="12"/>
      <c r="D624" s="8"/>
      <c r="E624" s="12"/>
      <c r="F624" s="216" t="str">
        <f t="shared" si="18"/>
        <v>N/A</v>
      </c>
      <c r="G624" s="6"/>
      <c r="AA624" s="15" t="str">
        <f t="shared" si="19"/>
        <v/>
      </c>
      <c r="AB624" s="15" t="str">
        <f>IF(LEN($AA624)=0,"N",IF(LEN($AA624)&gt;1,"Error -- Availability entered in an incorrect format",IF($AA624='Control Panel'!$F$36,$AA624,IF($AA624='Control Panel'!$F$37,$AA624,IF($AA624='Control Panel'!$F$38,$AA624,IF($AA624='Control Panel'!$F$39,$AA624,IF($AA624='Control Panel'!$F$40,$AA624,IF($AA624='Control Panel'!$F$41,$AA624,"Error -- Availability entered in an incorrect format"))))))))</f>
        <v>N</v>
      </c>
    </row>
    <row r="625" spans="1:28" s="15" customFormat="1" x14ac:dyDescent="0.35">
      <c r="A625" s="7">
        <v>613</v>
      </c>
      <c r="B625" s="6"/>
      <c r="C625" s="12"/>
      <c r="D625" s="8"/>
      <c r="E625" s="12"/>
      <c r="F625" s="216" t="str">
        <f t="shared" si="18"/>
        <v>N/A</v>
      </c>
      <c r="G625" s="6"/>
      <c r="AA625" s="15" t="str">
        <f t="shared" si="19"/>
        <v/>
      </c>
      <c r="AB625" s="15" t="str">
        <f>IF(LEN($AA625)=0,"N",IF(LEN($AA625)&gt;1,"Error -- Availability entered in an incorrect format",IF($AA625='Control Panel'!$F$36,$AA625,IF($AA625='Control Panel'!$F$37,$AA625,IF($AA625='Control Panel'!$F$38,$AA625,IF($AA625='Control Panel'!$F$39,$AA625,IF($AA625='Control Panel'!$F$40,$AA625,IF($AA625='Control Panel'!$F$41,$AA625,"Error -- Availability entered in an incorrect format"))))))))</f>
        <v>N</v>
      </c>
    </row>
    <row r="626" spans="1:28" s="15" customFormat="1" x14ac:dyDescent="0.35">
      <c r="A626" s="7">
        <v>614</v>
      </c>
      <c r="B626" s="6"/>
      <c r="C626" s="12"/>
      <c r="D626" s="8"/>
      <c r="E626" s="12"/>
      <c r="F626" s="216" t="str">
        <f t="shared" si="18"/>
        <v>N/A</v>
      </c>
      <c r="G626" s="6"/>
      <c r="AA626" s="15" t="str">
        <f t="shared" si="19"/>
        <v/>
      </c>
      <c r="AB626" s="15" t="str">
        <f>IF(LEN($AA626)=0,"N",IF(LEN($AA626)&gt;1,"Error -- Availability entered in an incorrect format",IF($AA626='Control Panel'!$F$36,$AA626,IF($AA626='Control Panel'!$F$37,$AA626,IF($AA626='Control Panel'!$F$38,$AA626,IF($AA626='Control Panel'!$F$39,$AA626,IF($AA626='Control Panel'!$F$40,$AA626,IF($AA626='Control Panel'!$F$41,$AA626,"Error -- Availability entered in an incorrect format"))))))))</f>
        <v>N</v>
      </c>
    </row>
    <row r="627" spans="1:28" s="15" customFormat="1" x14ac:dyDescent="0.35">
      <c r="A627" s="7">
        <v>615</v>
      </c>
      <c r="B627" s="6"/>
      <c r="C627" s="12"/>
      <c r="D627" s="8"/>
      <c r="E627" s="12"/>
      <c r="F627" s="216" t="str">
        <f t="shared" si="18"/>
        <v>N/A</v>
      </c>
      <c r="G627" s="6"/>
      <c r="AA627" s="15" t="str">
        <f t="shared" si="19"/>
        <v/>
      </c>
      <c r="AB627" s="15" t="str">
        <f>IF(LEN($AA627)=0,"N",IF(LEN($AA627)&gt;1,"Error -- Availability entered in an incorrect format",IF($AA627='Control Panel'!$F$36,$AA627,IF($AA627='Control Panel'!$F$37,$AA627,IF($AA627='Control Panel'!$F$38,$AA627,IF($AA627='Control Panel'!$F$39,$AA627,IF($AA627='Control Panel'!$F$40,$AA627,IF($AA627='Control Panel'!$F$41,$AA627,"Error -- Availability entered in an incorrect format"))))))))</f>
        <v>N</v>
      </c>
    </row>
    <row r="628" spans="1:28" s="15" customFormat="1" x14ac:dyDescent="0.35">
      <c r="A628" s="7">
        <v>616</v>
      </c>
      <c r="B628" s="6"/>
      <c r="C628" s="12"/>
      <c r="D628" s="8"/>
      <c r="E628" s="12"/>
      <c r="F628" s="216" t="str">
        <f t="shared" si="18"/>
        <v>N/A</v>
      </c>
      <c r="G628" s="6"/>
      <c r="AA628" s="15" t="str">
        <f t="shared" si="19"/>
        <v/>
      </c>
      <c r="AB628" s="15" t="str">
        <f>IF(LEN($AA628)=0,"N",IF(LEN($AA628)&gt;1,"Error -- Availability entered in an incorrect format",IF($AA628='Control Panel'!$F$36,$AA628,IF($AA628='Control Panel'!$F$37,$AA628,IF($AA628='Control Panel'!$F$38,$AA628,IF($AA628='Control Panel'!$F$39,$AA628,IF($AA628='Control Panel'!$F$40,$AA628,IF($AA628='Control Panel'!$F$41,$AA628,"Error -- Availability entered in an incorrect format"))))))))</f>
        <v>N</v>
      </c>
    </row>
    <row r="629" spans="1:28" s="15" customFormat="1" x14ac:dyDescent="0.35">
      <c r="A629" s="7">
        <v>617</v>
      </c>
      <c r="B629" s="6"/>
      <c r="C629" s="12"/>
      <c r="D629" s="8"/>
      <c r="E629" s="12"/>
      <c r="F629" s="216" t="str">
        <f t="shared" si="18"/>
        <v>N/A</v>
      </c>
      <c r="G629" s="6"/>
      <c r="AA629" s="15" t="str">
        <f t="shared" si="19"/>
        <v/>
      </c>
      <c r="AB629" s="15" t="str">
        <f>IF(LEN($AA629)=0,"N",IF(LEN($AA629)&gt;1,"Error -- Availability entered in an incorrect format",IF($AA629='Control Panel'!$F$36,$AA629,IF($AA629='Control Panel'!$F$37,$AA629,IF($AA629='Control Panel'!$F$38,$AA629,IF($AA629='Control Panel'!$F$39,$AA629,IF($AA629='Control Panel'!$F$40,$AA629,IF($AA629='Control Panel'!$F$41,$AA629,"Error -- Availability entered in an incorrect format"))))))))</f>
        <v>N</v>
      </c>
    </row>
    <row r="630" spans="1:28" s="15" customFormat="1" x14ac:dyDescent="0.35">
      <c r="A630" s="7">
        <v>618</v>
      </c>
      <c r="B630" s="6"/>
      <c r="C630" s="12"/>
      <c r="D630" s="8"/>
      <c r="E630" s="12"/>
      <c r="F630" s="216" t="str">
        <f t="shared" si="18"/>
        <v>N/A</v>
      </c>
      <c r="G630" s="6"/>
      <c r="AA630" s="15" t="str">
        <f t="shared" si="19"/>
        <v/>
      </c>
      <c r="AB630" s="15" t="str">
        <f>IF(LEN($AA630)=0,"N",IF(LEN($AA630)&gt;1,"Error -- Availability entered in an incorrect format",IF($AA630='Control Panel'!$F$36,$AA630,IF($AA630='Control Panel'!$F$37,$AA630,IF($AA630='Control Panel'!$F$38,$AA630,IF($AA630='Control Panel'!$F$39,$AA630,IF($AA630='Control Panel'!$F$40,$AA630,IF($AA630='Control Panel'!$F$41,$AA630,"Error -- Availability entered in an incorrect format"))))))))</f>
        <v>N</v>
      </c>
    </row>
    <row r="631" spans="1:28" s="15" customFormat="1" x14ac:dyDescent="0.35">
      <c r="A631" s="7">
        <v>619</v>
      </c>
      <c r="B631" s="6"/>
      <c r="C631" s="12"/>
      <c r="D631" s="8"/>
      <c r="E631" s="12"/>
      <c r="F631" s="216" t="str">
        <f t="shared" si="18"/>
        <v>N/A</v>
      </c>
      <c r="G631" s="6"/>
      <c r="AA631" s="15" t="str">
        <f t="shared" si="19"/>
        <v/>
      </c>
      <c r="AB631" s="15" t="str">
        <f>IF(LEN($AA631)=0,"N",IF(LEN($AA631)&gt;1,"Error -- Availability entered in an incorrect format",IF($AA631='Control Panel'!$F$36,$AA631,IF($AA631='Control Panel'!$F$37,$AA631,IF($AA631='Control Panel'!$F$38,$AA631,IF($AA631='Control Panel'!$F$39,$AA631,IF($AA631='Control Panel'!$F$40,$AA631,IF($AA631='Control Panel'!$F$41,$AA631,"Error -- Availability entered in an incorrect format"))))))))</f>
        <v>N</v>
      </c>
    </row>
    <row r="632" spans="1:28" s="15" customFormat="1" x14ac:dyDescent="0.35">
      <c r="A632" s="7">
        <v>620</v>
      </c>
      <c r="B632" s="6"/>
      <c r="C632" s="12"/>
      <c r="D632" s="8"/>
      <c r="E632" s="12"/>
      <c r="F632" s="216" t="str">
        <f t="shared" si="18"/>
        <v>N/A</v>
      </c>
      <c r="G632" s="6"/>
      <c r="AA632" s="15" t="str">
        <f t="shared" si="19"/>
        <v/>
      </c>
      <c r="AB632" s="15" t="str">
        <f>IF(LEN($AA632)=0,"N",IF(LEN($AA632)&gt;1,"Error -- Availability entered in an incorrect format",IF($AA632='Control Panel'!$F$36,$AA632,IF($AA632='Control Panel'!$F$37,$AA632,IF($AA632='Control Panel'!$F$38,$AA632,IF($AA632='Control Panel'!$F$39,$AA632,IF($AA632='Control Panel'!$F$40,$AA632,IF($AA632='Control Panel'!$F$41,$AA632,"Error -- Availability entered in an incorrect format"))))))))</f>
        <v>N</v>
      </c>
    </row>
    <row r="633" spans="1:28" s="15" customFormat="1" x14ac:dyDescent="0.35">
      <c r="A633" s="7">
        <v>621</v>
      </c>
      <c r="B633" s="6"/>
      <c r="C633" s="12"/>
      <c r="D633" s="8"/>
      <c r="E633" s="12"/>
      <c r="F633" s="216" t="str">
        <f t="shared" si="18"/>
        <v>N/A</v>
      </c>
      <c r="G633" s="6"/>
      <c r="AA633" s="15" t="str">
        <f t="shared" si="19"/>
        <v/>
      </c>
      <c r="AB633" s="15" t="str">
        <f>IF(LEN($AA633)=0,"N",IF(LEN($AA633)&gt;1,"Error -- Availability entered in an incorrect format",IF($AA633='Control Panel'!$F$36,$AA633,IF($AA633='Control Panel'!$F$37,$AA633,IF($AA633='Control Panel'!$F$38,$AA633,IF($AA633='Control Panel'!$F$39,$AA633,IF($AA633='Control Panel'!$F$40,$AA633,IF($AA633='Control Panel'!$F$41,$AA633,"Error -- Availability entered in an incorrect format"))))))))</f>
        <v>N</v>
      </c>
    </row>
    <row r="634" spans="1:28" s="15" customFormat="1" x14ac:dyDescent="0.35">
      <c r="A634" s="7">
        <v>622</v>
      </c>
      <c r="B634" s="6"/>
      <c r="C634" s="12"/>
      <c r="D634" s="8"/>
      <c r="E634" s="12"/>
      <c r="F634" s="216" t="str">
        <f t="shared" si="18"/>
        <v>N/A</v>
      </c>
      <c r="G634" s="6"/>
      <c r="AA634" s="15" t="str">
        <f t="shared" si="19"/>
        <v/>
      </c>
      <c r="AB634" s="15" t="str">
        <f>IF(LEN($AA634)=0,"N",IF(LEN($AA634)&gt;1,"Error -- Availability entered in an incorrect format",IF($AA634='Control Panel'!$F$36,$AA634,IF($AA634='Control Panel'!$F$37,$AA634,IF($AA634='Control Panel'!$F$38,$AA634,IF($AA634='Control Panel'!$F$39,$AA634,IF($AA634='Control Panel'!$F$40,$AA634,IF($AA634='Control Panel'!$F$41,$AA634,"Error -- Availability entered in an incorrect format"))))))))</f>
        <v>N</v>
      </c>
    </row>
    <row r="635" spans="1:28" s="15" customFormat="1" x14ac:dyDescent="0.35">
      <c r="A635" s="7">
        <v>623</v>
      </c>
      <c r="B635" s="6"/>
      <c r="C635" s="12"/>
      <c r="D635" s="8"/>
      <c r="E635" s="12"/>
      <c r="F635" s="216" t="str">
        <f t="shared" si="18"/>
        <v>N/A</v>
      </c>
      <c r="G635" s="6"/>
      <c r="AA635" s="15" t="str">
        <f t="shared" si="19"/>
        <v/>
      </c>
      <c r="AB635" s="15" t="str">
        <f>IF(LEN($AA635)=0,"N",IF(LEN($AA635)&gt;1,"Error -- Availability entered in an incorrect format",IF($AA635='Control Panel'!$F$36,$AA635,IF($AA635='Control Panel'!$F$37,$AA635,IF($AA635='Control Panel'!$F$38,$AA635,IF($AA635='Control Panel'!$F$39,$AA635,IF($AA635='Control Panel'!$F$40,$AA635,IF($AA635='Control Panel'!$F$41,$AA635,"Error -- Availability entered in an incorrect format"))))))))</f>
        <v>N</v>
      </c>
    </row>
    <row r="636" spans="1:28" s="15" customFormat="1" x14ac:dyDescent="0.35">
      <c r="A636" s="7">
        <v>624</v>
      </c>
      <c r="B636" s="6"/>
      <c r="C636" s="12"/>
      <c r="D636" s="8"/>
      <c r="E636" s="12"/>
      <c r="F636" s="216" t="str">
        <f t="shared" si="18"/>
        <v>N/A</v>
      </c>
      <c r="G636" s="6"/>
      <c r="AA636" s="15" t="str">
        <f t="shared" si="19"/>
        <v/>
      </c>
      <c r="AB636" s="15" t="str">
        <f>IF(LEN($AA636)=0,"N",IF(LEN($AA636)&gt;1,"Error -- Availability entered in an incorrect format",IF($AA636='Control Panel'!$F$36,$AA636,IF($AA636='Control Panel'!$F$37,$AA636,IF($AA636='Control Panel'!$F$38,$AA636,IF($AA636='Control Panel'!$F$39,$AA636,IF($AA636='Control Panel'!$F$40,$AA636,IF($AA636='Control Panel'!$F$41,$AA636,"Error -- Availability entered in an incorrect format"))))))))</f>
        <v>N</v>
      </c>
    </row>
    <row r="637" spans="1:28" s="15" customFormat="1" x14ac:dyDescent="0.35">
      <c r="A637" s="7">
        <v>625</v>
      </c>
      <c r="B637" s="6"/>
      <c r="C637" s="12"/>
      <c r="D637" s="8"/>
      <c r="E637" s="12"/>
      <c r="F637" s="216" t="str">
        <f t="shared" si="18"/>
        <v>N/A</v>
      </c>
      <c r="G637" s="6"/>
      <c r="AA637" s="15" t="str">
        <f t="shared" si="19"/>
        <v/>
      </c>
      <c r="AB637" s="15" t="str">
        <f>IF(LEN($AA637)=0,"N",IF(LEN($AA637)&gt;1,"Error -- Availability entered in an incorrect format",IF($AA637='Control Panel'!$F$36,$AA637,IF($AA637='Control Panel'!$F$37,$AA637,IF($AA637='Control Panel'!$F$38,$AA637,IF($AA637='Control Panel'!$F$39,$AA637,IF($AA637='Control Panel'!$F$40,$AA637,IF($AA637='Control Panel'!$F$41,$AA637,"Error -- Availability entered in an incorrect format"))))))))</f>
        <v>N</v>
      </c>
    </row>
    <row r="638" spans="1:28" s="15" customFormat="1" x14ac:dyDescent="0.35">
      <c r="A638" s="7">
        <v>626</v>
      </c>
      <c r="B638" s="6"/>
      <c r="C638" s="12"/>
      <c r="D638" s="8"/>
      <c r="E638" s="12"/>
      <c r="F638" s="216" t="str">
        <f t="shared" si="18"/>
        <v>N/A</v>
      </c>
      <c r="G638" s="6"/>
      <c r="AA638" s="15" t="str">
        <f t="shared" si="19"/>
        <v/>
      </c>
      <c r="AB638" s="15" t="str">
        <f>IF(LEN($AA638)=0,"N",IF(LEN($AA638)&gt;1,"Error -- Availability entered in an incorrect format",IF($AA638='Control Panel'!$F$36,$AA638,IF($AA638='Control Panel'!$F$37,$AA638,IF($AA638='Control Panel'!$F$38,$AA638,IF($AA638='Control Panel'!$F$39,$AA638,IF($AA638='Control Panel'!$F$40,$AA638,IF($AA638='Control Panel'!$F$41,$AA638,"Error -- Availability entered in an incorrect format"))))))))</f>
        <v>N</v>
      </c>
    </row>
    <row r="639" spans="1:28" s="15" customFormat="1" x14ac:dyDescent="0.35">
      <c r="A639" s="7">
        <v>627</v>
      </c>
      <c r="B639" s="6"/>
      <c r="C639" s="12"/>
      <c r="D639" s="8"/>
      <c r="E639" s="12"/>
      <c r="F639" s="216" t="str">
        <f t="shared" si="18"/>
        <v>N/A</v>
      </c>
      <c r="G639" s="6"/>
      <c r="AA639" s="15" t="str">
        <f t="shared" si="19"/>
        <v/>
      </c>
      <c r="AB639" s="15" t="str">
        <f>IF(LEN($AA639)=0,"N",IF(LEN($AA639)&gt;1,"Error -- Availability entered in an incorrect format",IF($AA639='Control Panel'!$F$36,$AA639,IF($AA639='Control Panel'!$F$37,$AA639,IF($AA639='Control Panel'!$F$38,$AA639,IF($AA639='Control Panel'!$F$39,$AA639,IF($AA639='Control Panel'!$F$40,$AA639,IF($AA639='Control Panel'!$F$41,$AA639,"Error -- Availability entered in an incorrect format"))))))))</f>
        <v>N</v>
      </c>
    </row>
    <row r="640" spans="1:28" s="15" customFormat="1" x14ac:dyDescent="0.35">
      <c r="A640" s="7">
        <v>628</v>
      </c>
      <c r="B640" s="6"/>
      <c r="C640" s="12"/>
      <c r="D640" s="8"/>
      <c r="E640" s="12"/>
      <c r="F640" s="216" t="str">
        <f t="shared" si="18"/>
        <v>N/A</v>
      </c>
      <c r="G640" s="6"/>
      <c r="AA640" s="15" t="str">
        <f t="shared" si="19"/>
        <v/>
      </c>
      <c r="AB640" s="15" t="str">
        <f>IF(LEN($AA640)=0,"N",IF(LEN($AA640)&gt;1,"Error -- Availability entered in an incorrect format",IF($AA640='Control Panel'!$F$36,$AA640,IF($AA640='Control Panel'!$F$37,$AA640,IF($AA640='Control Panel'!$F$38,$AA640,IF($AA640='Control Panel'!$F$39,$AA640,IF($AA640='Control Panel'!$F$40,$AA640,IF($AA640='Control Panel'!$F$41,$AA640,"Error -- Availability entered in an incorrect format"))))))))</f>
        <v>N</v>
      </c>
    </row>
    <row r="641" spans="1:28" s="15" customFormat="1" x14ac:dyDescent="0.35">
      <c r="A641" s="7">
        <v>629</v>
      </c>
      <c r="B641" s="6"/>
      <c r="C641" s="12"/>
      <c r="D641" s="8"/>
      <c r="E641" s="12"/>
      <c r="F641" s="216" t="str">
        <f t="shared" si="18"/>
        <v>N/A</v>
      </c>
      <c r="G641" s="6"/>
      <c r="AA641" s="15" t="str">
        <f t="shared" si="19"/>
        <v/>
      </c>
      <c r="AB641" s="15" t="str">
        <f>IF(LEN($AA641)=0,"N",IF(LEN($AA641)&gt;1,"Error -- Availability entered in an incorrect format",IF($AA641='Control Panel'!$F$36,$AA641,IF($AA641='Control Panel'!$F$37,$AA641,IF($AA641='Control Panel'!$F$38,$AA641,IF($AA641='Control Panel'!$F$39,$AA641,IF($AA641='Control Panel'!$F$40,$AA641,IF($AA641='Control Panel'!$F$41,$AA641,"Error -- Availability entered in an incorrect format"))))))))</f>
        <v>N</v>
      </c>
    </row>
    <row r="642" spans="1:28" s="15" customFormat="1" x14ac:dyDescent="0.35">
      <c r="A642" s="7">
        <v>630</v>
      </c>
      <c r="B642" s="6"/>
      <c r="C642" s="12"/>
      <c r="D642" s="8"/>
      <c r="E642" s="12"/>
      <c r="F642" s="216" t="str">
        <f t="shared" si="18"/>
        <v>N/A</v>
      </c>
      <c r="G642" s="6"/>
      <c r="AA642" s="15" t="str">
        <f t="shared" si="19"/>
        <v/>
      </c>
      <c r="AB642" s="15" t="str">
        <f>IF(LEN($AA642)=0,"N",IF(LEN($AA642)&gt;1,"Error -- Availability entered in an incorrect format",IF($AA642='Control Panel'!$F$36,$AA642,IF($AA642='Control Panel'!$F$37,$AA642,IF($AA642='Control Panel'!$F$38,$AA642,IF($AA642='Control Panel'!$F$39,$AA642,IF($AA642='Control Panel'!$F$40,$AA642,IF($AA642='Control Panel'!$F$41,$AA642,"Error -- Availability entered in an incorrect format"))))))))</f>
        <v>N</v>
      </c>
    </row>
    <row r="643" spans="1:28" s="15" customFormat="1" x14ac:dyDescent="0.35">
      <c r="A643" s="7">
        <v>631</v>
      </c>
      <c r="B643" s="6"/>
      <c r="C643" s="12"/>
      <c r="D643" s="8"/>
      <c r="E643" s="12"/>
      <c r="F643" s="216" t="str">
        <f t="shared" si="18"/>
        <v>N/A</v>
      </c>
      <c r="G643" s="6"/>
      <c r="AA643" s="15" t="str">
        <f t="shared" si="19"/>
        <v/>
      </c>
      <c r="AB643" s="15" t="str">
        <f>IF(LEN($AA643)=0,"N",IF(LEN($AA643)&gt;1,"Error -- Availability entered in an incorrect format",IF($AA643='Control Panel'!$F$36,$AA643,IF($AA643='Control Panel'!$F$37,$AA643,IF($AA643='Control Panel'!$F$38,$AA643,IF($AA643='Control Panel'!$F$39,$AA643,IF($AA643='Control Panel'!$F$40,$AA643,IF($AA643='Control Panel'!$F$41,$AA643,"Error -- Availability entered in an incorrect format"))))))))</f>
        <v>N</v>
      </c>
    </row>
    <row r="644" spans="1:28" s="15" customFormat="1" x14ac:dyDescent="0.35">
      <c r="A644" s="7">
        <v>632</v>
      </c>
      <c r="B644" s="6"/>
      <c r="C644" s="12"/>
      <c r="D644" s="8"/>
      <c r="E644" s="12"/>
      <c r="F644" s="216" t="str">
        <f t="shared" si="18"/>
        <v>N/A</v>
      </c>
      <c r="G644" s="6"/>
      <c r="AA644" s="15" t="str">
        <f t="shared" si="19"/>
        <v/>
      </c>
      <c r="AB644" s="15" t="str">
        <f>IF(LEN($AA644)=0,"N",IF(LEN($AA644)&gt;1,"Error -- Availability entered in an incorrect format",IF($AA644='Control Panel'!$F$36,$AA644,IF($AA644='Control Panel'!$F$37,$AA644,IF($AA644='Control Panel'!$F$38,$AA644,IF($AA644='Control Panel'!$F$39,$AA644,IF($AA644='Control Panel'!$F$40,$AA644,IF($AA644='Control Panel'!$F$41,$AA644,"Error -- Availability entered in an incorrect format"))))))))</f>
        <v>N</v>
      </c>
    </row>
    <row r="645" spans="1:28" s="15" customFormat="1" x14ac:dyDescent="0.35">
      <c r="A645" s="7">
        <v>633</v>
      </c>
      <c r="B645" s="6"/>
      <c r="C645" s="12"/>
      <c r="D645" s="8"/>
      <c r="E645" s="12"/>
      <c r="F645" s="216" t="str">
        <f t="shared" si="18"/>
        <v>N/A</v>
      </c>
      <c r="G645" s="6"/>
      <c r="AA645" s="15" t="str">
        <f t="shared" si="19"/>
        <v/>
      </c>
      <c r="AB645" s="15" t="str">
        <f>IF(LEN($AA645)=0,"N",IF(LEN($AA645)&gt;1,"Error -- Availability entered in an incorrect format",IF($AA645='Control Panel'!$F$36,$AA645,IF($AA645='Control Panel'!$F$37,$AA645,IF($AA645='Control Panel'!$F$38,$AA645,IF($AA645='Control Panel'!$F$39,$AA645,IF($AA645='Control Panel'!$F$40,$AA645,IF($AA645='Control Panel'!$F$41,$AA645,"Error -- Availability entered in an incorrect format"))))))))</f>
        <v>N</v>
      </c>
    </row>
    <row r="646" spans="1:28" s="15" customFormat="1" x14ac:dyDescent="0.35">
      <c r="A646" s="7">
        <v>634</v>
      </c>
      <c r="B646" s="6"/>
      <c r="C646" s="12"/>
      <c r="D646" s="8"/>
      <c r="E646" s="12"/>
      <c r="F646" s="216" t="str">
        <f t="shared" si="18"/>
        <v>N/A</v>
      </c>
      <c r="G646" s="6"/>
      <c r="AA646" s="15" t="str">
        <f t="shared" si="19"/>
        <v/>
      </c>
      <c r="AB646" s="15" t="str">
        <f>IF(LEN($AA646)=0,"N",IF(LEN($AA646)&gt;1,"Error -- Availability entered in an incorrect format",IF($AA646='Control Panel'!$F$36,$AA646,IF($AA646='Control Panel'!$F$37,$AA646,IF($AA646='Control Panel'!$F$38,$AA646,IF($AA646='Control Panel'!$F$39,$AA646,IF($AA646='Control Panel'!$F$40,$AA646,IF($AA646='Control Panel'!$F$41,$AA646,"Error -- Availability entered in an incorrect format"))))))))</f>
        <v>N</v>
      </c>
    </row>
    <row r="647" spans="1:28" s="15" customFormat="1" x14ac:dyDescent="0.35">
      <c r="A647" s="7">
        <v>635</v>
      </c>
      <c r="B647" s="6"/>
      <c r="C647" s="12"/>
      <c r="D647" s="8"/>
      <c r="E647" s="12"/>
      <c r="F647" s="216" t="str">
        <f t="shared" si="18"/>
        <v>N/A</v>
      </c>
      <c r="G647" s="6"/>
      <c r="AA647" s="15" t="str">
        <f t="shared" si="19"/>
        <v/>
      </c>
      <c r="AB647" s="15" t="str">
        <f>IF(LEN($AA647)=0,"N",IF(LEN($AA647)&gt;1,"Error -- Availability entered in an incorrect format",IF($AA647='Control Panel'!$F$36,$AA647,IF($AA647='Control Panel'!$F$37,$AA647,IF($AA647='Control Panel'!$F$38,$AA647,IF($AA647='Control Panel'!$F$39,$AA647,IF($AA647='Control Panel'!$F$40,$AA647,IF($AA647='Control Panel'!$F$41,$AA647,"Error -- Availability entered in an incorrect format"))))))))</f>
        <v>N</v>
      </c>
    </row>
    <row r="648" spans="1:28" s="15" customFormat="1" x14ac:dyDescent="0.35">
      <c r="A648" s="7">
        <v>636</v>
      </c>
      <c r="B648" s="6"/>
      <c r="C648" s="12"/>
      <c r="D648" s="8"/>
      <c r="E648" s="12"/>
      <c r="F648" s="216" t="str">
        <f t="shared" si="18"/>
        <v>N/A</v>
      </c>
      <c r="G648" s="6"/>
      <c r="AA648" s="15" t="str">
        <f t="shared" si="19"/>
        <v/>
      </c>
      <c r="AB648" s="15" t="str">
        <f>IF(LEN($AA648)=0,"N",IF(LEN($AA648)&gt;1,"Error -- Availability entered in an incorrect format",IF($AA648='Control Panel'!$F$36,$AA648,IF($AA648='Control Panel'!$F$37,$AA648,IF($AA648='Control Panel'!$F$38,$AA648,IF($AA648='Control Panel'!$F$39,$AA648,IF($AA648='Control Panel'!$F$40,$AA648,IF($AA648='Control Panel'!$F$41,$AA648,"Error -- Availability entered in an incorrect format"))))))))</f>
        <v>N</v>
      </c>
    </row>
    <row r="649" spans="1:28" s="15" customFormat="1" x14ac:dyDescent="0.35">
      <c r="A649" s="7">
        <v>637</v>
      </c>
      <c r="B649" s="6"/>
      <c r="C649" s="12"/>
      <c r="D649" s="8"/>
      <c r="E649" s="12"/>
      <c r="F649" s="216" t="str">
        <f t="shared" si="18"/>
        <v>N/A</v>
      </c>
      <c r="G649" s="6"/>
      <c r="AA649" s="15" t="str">
        <f t="shared" si="19"/>
        <v/>
      </c>
      <c r="AB649" s="15" t="str">
        <f>IF(LEN($AA649)=0,"N",IF(LEN($AA649)&gt;1,"Error -- Availability entered in an incorrect format",IF($AA649='Control Panel'!$F$36,$AA649,IF($AA649='Control Panel'!$F$37,$AA649,IF($AA649='Control Panel'!$F$38,$AA649,IF($AA649='Control Panel'!$F$39,$AA649,IF($AA649='Control Panel'!$F$40,$AA649,IF($AA649='Control Panel'!$F$41,$AA649,"Error -- Availability entered in an incorrect format"))))))))</f>
        <v>N</v>
      </c>
    </row>
    <row r="650" spans="1:28" s="15" customFormat="1" x14ac:dyDescent="0.35">
      <c r="A650" s="7">
        <v>638</v>
      </c>
      <c r="B650" s="6"/>
      <c r="C650" s="12"/>
      <c r="D650" s="8"/>
      <c r="E650" s="12"/>
      <c r="F650" s="216" t="str">
        <f t="shared" si="18"/>
        <v>N/A</v>
      </c>
      <c r="G650" s="6"/>
      <c r="AA650" s="15" t="str">
        <f t="shared" si="19"/>
        <v/>
      </c>
      <c r="AB650" s="15" t="str">
        <f>IF(LEN($AA650)=0,"N",IF(LEN($AA650)&gt;1,"Error -- Availability entered in an incorrect format",IF($AA650='Control Panel'!$F$36,$AA650,IF($AA650='Control Panel'!$F$37,$AA650,IF($AA650='Control Panel'!$F$38,$AA650,IF($AA650='Control Panel'!$F$39,$AA650,IF($AA650='Control Panel'!$F$40,$AA650,IF($AA650='Control Panel'!$F$41,$AA650,"Error -- Availability entered in an incorrect format"))))))))</f>
        <v>N</v>
      </c>
    </row>
    <row r="651" spans="1:28" s="15" customFormat="1" x14ac:dyDescent="0.35">
      <c r="A651" s="7">
        <v>639</v>
      </c>
      <c r="B651" s="6"/>
      <c r="C651" s="12"/>
      <c r="D651" s="8"/>
      <c r="E651" s="12"/>
      <c r="F651" s="216" t="str">
        <f t="shared" si="18"/>
        <v>N/A</v>
      </c>
      <c r="G651" s="6"/>
      <c r="AA651" s="15" t="str">
        <f t="shared" si="19"/>
        <v/>
      </c>
      <c r="AB651" s="15" t="str">
        <f>IF(LEN($AA651)=0,"N",IF(LEN($AA651)&gt;1,"Error -- Availability entered in an incorrect format",IF($AA651='Control Panel'!$F$36,$AA651,IF($AA651='Control Panel'!$F$37,$AA651,IF($AA651='Control Panel'!$F$38,$AA651,IF($AA651='Control Panel'!$F$39,$AA651,IF($AA651='Control Panel'!$F$40,$AA651,IF($AA651='Control Panel'!$F$41,$AA651,"Error -- Availability entered in an incorrect format"))))))))</f>
        <v>N</v>
      </c>
    </row>
    <row r="652" spans="1:28" s="15" customFormat="1" x14ac:dyDescent="0.35">
      <c r="A652" s="7">
        <v>640</v>
      </c>
      <c r="B652" s="6"/>
      <c r="C652" s="12"/>
      <c r="D652" s="8"/>
      <c r="E652" s="12"/>
      <c r="F652" s="216" t="str">
        <f t="shared" si="18"/>
        <v>N/A</v>
      </c>
      <c r="G652" s="6"/>
      <c r="AA652" s="15" t="str">
        <f t="shared" si="19"/>
        <v/>
      </c>
      <c r="AB652" s="15" t="str">
        <f>IF(LEN($AA652)=0,"N",IF(LEN($AA652)&gt;1,"Error -- Availability entered in an incorrect format",IF($AA652='Control Panel'!$F$36,$AA652,IF($AA652='Control Panel'!$F$37,$AA652,IF($AA652='Control Panel'!$F$38,$AA652,IF($AA652='Control Panel'!$F$39,$AA652,IF($AA652='Control Panel'!$F$40,$AA652,IF($AA652='Control Panel'!$F$41,$AA652,"Error -- Availability entered in an incorrect format"))))))))</f>
        <v>N</v>
      </c>
    </row>
    <row r="653" spans="1:28" s="15" customFormat="1" x14ac:dyDescent="0.35">
      <c r="A653" s="7">
        <v>641</v>
      </c>
      <c r="B653" s="6"/>
      <c r="C653" s="12"/>
      <c r="D653" s="8"/>
      <c r="E653" s="12"/>
      <c r="F653" s="216" t="str">
        <f t="shared" si="18"/>
        <v>N/A</v>
      </c>
      <c r="G653" s="6"/>
      <c r="AA653" s="15" t="str">
        <f t="shared" si="19"/>
        <v/>
      </c>
      <c r="AB653" s="15" t="str">
        <f>IF(LEN($AA653)=0,"N",IF(LEN($AA653)&gt;1,"Error -- Availability entered in an incorrect format",IF($AA653='Control Panel'!$F$36,$AA653,IF($AA653='Control Panel'!$F$37,$AA653,IF($AA653='Control Panel'!$F$38,$AA653,IF($AA653='Control Panel'!$F$39,$AA653,IF($AA653='Control Panel'!$F$40,$AA653,IF($AA653='Control Panel'!$F$41,$AA653,"Error -- Availability entered in an incorrect format"))))))))</f>
        <v>N</v>
      </c>
    </row>
    <row r="654" spans="1:28" s="15" customFormat="1" x14ac:dyDescent="0.35">
      <c r="A654" s="7">
        <v>642</v>
      </c>
      <c r="B654" s="6"/>
      <c r="C654" s="12"/>
      <c r="D654" s="8"/>
      <c r="E654" s="12"/>
      <c r="F654" s="216" t="str">
        <f t="shared" ref="F654:F717" si="20">IF($D$10=$A$9,"N/A",$D$10)</f>
        <v>N/A</v>
      </c>
      <c r="G654" s="6"/>
      <c r="AA654" s="15" t="str">
        <f t="shared" ref="AA654:AA717" si="21">TRIM($D654)</f>
        <v/>
      </c>
      <c r="AB654" s="15" t="str">
        <f>IF(LEN($AA654)=0,"N",IF(LEN($AA654)&gt;1,"Error -- Availability entered in an incorrect format",IF($AA654='Control Panel'!$F$36,$AA654,IF($AA654='Control Panel'!$F$37,$AA654,IF($AA654='Control Panel'!$F$38,$AA654,IF($AA654='Control Panel'!$F$39,$AA654,IF($AA654='Control Panel'!$F$40,$AA654,IF($AA654='Control Panel'!$F$41,$AA654,"Error -- Availability entered in an incorrect format"))))))))</f>
        <v>N</v>
      </c>
    </row>
    <row r="655" spans="1:28" s="15" customFormat="1" x14ac:dyDescent="0.35">
      <c r="A655" s="7">
        <v>643</v>
      </c>
      <c r="B655" s="6"/>
      <c r="C655" s="12"/>
      <c r="D655" s="8"/>
      <c r="E655" s="12"/>
      <c r="F655" s="216" t="str">
        <f t="shared" si="20"/>
        <v>N/A</v>
      </c>
      <c r="G655" s="6"/>
      <c r="AA655" s="15" t="str">
        <f t="shared" si="21"/>
        <v/>
      </c>
      <c r="AB655" s="15" t="str">
        <f>IF(LEN($AA655)=0,"N",IF(LEN($AA655)&gt;1,"Error -- Availability entered in an incorrect format",IF($AA655='Control Panel'!$F$36,$AA655,IF($AA655='Control Panel'!$F$37,$AA655,IF($AA655='Control Panel'!$F$38,$AA655,IF($AA655='Control Panel'!$F$39,$AA655,IF($AA655='Control Panel'!$F$40,$AA655,IF($AA655='Control Panel'!$F$41,$AA655,"Error -- Availability entered in an incorrect format"))))))))</f>
        <v>N</v>
      </c>
    </row>
    <row r="656" spans="1:28" s="15" customFormat="1" x14ac:dyDescent="0.35">
      <c r="A656" s="7">
        <v>644</v>
      </c>
      <c r="B656" s="6"/>
      <c r="C656" s="12"/>
      <c r="D656" s="8"/>
      <c r="E656" s="12"/>
      <c r="F656" s="216" t="str">
        <f t="shared" si="20"/>
        <v>N/A</v>
      </c>
      <c r="G656" s="6"/>
      <c r="AA656" s="15" t="str">
        <f t="shared" si="21"/>
        <v/>
      </c>
      <c r="AB656" s="15" t="str">
        <f>IF(LEN($AA656)=0,"N",IF(LEN($AA656)&gt;1,"Error -- Availability entered in an incorrect format",IF($AA656='Control Panel'!$F$36,$AA656,IF($AA656='Control Panel'!$F$37,$AA656,IF($AA656='Control Panel'!$F$38,$AA656,IF($AA656='Control Panel'!$F$39,$AA656,IF($AA656='Control Panel'!$F$40,$AA656,IF($AA656='Control Panel'!$F$41,$AA656,"Error -- Availability entered in an incorrect format"))))))))</f>
        <v>N</v>
      </c>
    </row>
    <row r="657" spans="1:28" s="15" customFormat="1" x14ac:dyDescent="0.35">
      <c r="A657" s="7">
        <v>645</v>
      </c>
      <c r="B657" s="6"/>
      <c r="C657" s="12"/>
      <c r="D657" s="8"/>
      <c r="E657" s="12"/>
      <c r="F657" s="216" t="str">
        <f t="shared" si="20"/>
        <v>N/A</v>
      </c>
      <c r="G657" s="6"/>
      <c r="AA657" s="15" t="str">
        <f t="shared" si="21"/>
        <v/>
      </c>
      <c r="AB657" s="15" t="str">
        <f>IF(LEN($AA657)=0,"N",IF(LEN($AA657)&gt;1,"Error -- Availability entered in an incorrect format",IF($AA657='Control Panel'!$F$36,$AA657,IF($AA657='Control Panel'!$F$37,$AA657,IF($AA657='Control Panel'!$F$38,$AA657,IF($AA657='Control Panel'!$F$39,$AA657,IF($AA657='Control Panel'!$F$40,$AA657,IF($AA657='Control Panel'!$F$41,$AA657,"Error -- Availability entered in an incorrect format"))))))))</f>
        <v>N</v>
      </c>
    </row>
    <row r="658" spans="1:28" s="15" customFormat="1" x14ac:dyDescent="0.35">
      <c r="A658" s="7">
        <v>646</v>
      </c>
      <c r="B658" s="6"/>
      <c r="C658" s="12"/>
      <c r="D658" s="8"/>
      <c r="E658" s="12"/>
      <c r="F658" s="216" t="str">
        <f t="shared" si="20"/>
        <v>N/A</v>
      </c>
      <c r="G658" s="6"/>
      <c r="AA658" s="15" t="str">
        <f t="shared" si="21"/>
        <v/>
      </c>
      <c r="AB658" s="15" t="str">
        <f>IF(LEN($AA658)=0,"N",IF(LEN($AA658)&gt;1,"Error -- Availability entered in an incorrect format",IF($AA658='Control Panel'!$F$36,$AA658,IF($AA658='Control Panel'!$F$37,$AA658,IF($AA658='Control Panel'!$F$38,$AA658,IF($AA658='Control Panel'!$F$39,$AA658,IF($AA658='Control Panel'!$F$40,$AA658,IF($AA658='Control Panel'!$F$41,$AA658,"Error -- Availability entered in an incorrect format"))))))))</f>
        <v>N</v>
      </c>
    </row>
    <row r="659" spans="1:28" s="15" customFormat="1" x14ac:dyDescent="0.35">
      <c r="A659" s="7">
        <v>647</v>
      </c>
      <c r="B659" s="6"/>
      <c r="C659" s="12"/>
      <c r="D659" s="8"/>
      <c r="E659" s="12"/>
      <c r="F659" s="216" t="str">
        <f t="shared" si="20"/>
        <v>N/A</v>
      </c>
      <c r="G659" s="6"/>
      <c r="AA659" s="15" t="str">
        <f t="shared" si="21"/>
        <v/>
      </c>
      <c r="AB659" s="15" t="str">
        <f>IF(LEN($AA659)=0,"N",IF(LEN($AA659)&gt;1,"Error -- Availability entered in an incorrect format",IF($AA659='Control Panel'!$F$36,$AA659,IF($AA659='Control Panel'!$F$37,$AA659,IF($AA659='Control Panel'!$F$38,$AA659,IF($AA659='Control Panel'!$F$39,$AA659,IF($AA659='Control Panel'!$F$40,$AA659,IF($AA659='Control Panel'!$F$41,$AA659,"Error -- Availability entered in an incorrect format"))))))))</f>
        <v>N</v>
      </c>
    </row>
    <row r="660" spans="1:28" s="15" customFormat="1" x14ac:dyDescent="0.35">
      <c r="A660" s="7">
        <v>648</v>
      </c>
      <c r="B660" s="6"/>
      <c r="C660" s="12"/>
      <c r="D660" s="8"/>
      <c r="E660" s="12"/>
      <c r="F660" s="216" t="str">
        <f t="shared" si="20"/>
        <v>N/A</v>
      </c>
      <c r="G660" s="6"/>
      <c r="AA660" s="15" t="str">
        <f t="shared" si="21"/>
        <v/>
      </c>
      <c r="AB660" s="15" t="str">
        <f>IF(LEN($AA660)=0,"N",IF(LEN($AA660)&gt;1,"Error -- Availability entered in an incorrect format",IF($AA660='Control Panel'!$F$36,$AA660,IF($AA660='Control Panel'!$F$37,$AA660,IF($AA660='Control Panel'!$F$38,$AA660,IF($AA660='Control Panel'!$F$39,$AA660,IF($AA660='Control Panel'!$F$40,$AA660,IF($AA660='Control Panel'!$F$41,$AA660,"Error -- Availability entered in an incorrect format"))))))))</f>
        <v>N</v>
      </c>
    </row>
    <row r="661" spans="1:28" s="15" customFormat="1" x14ac:dyDescent="0.35">
      <c r="A661" s="7">
        <v>649</v>
      </c>
      <c r="B661" s="6"/>
      <c r="C661" s="12"/>
      <c r="D661" s="8"/>
      <c r="E661" s="12"/>
      <c r="F661" s="216" t="str">
        <f t="shared" si="20"/>
        <v>N/A</v>
      </c>
      <c r="G661" s="6"/>
      <c r="AA661" s="15" t="str">
        <f t="shared" si="21"/>
        <v/>
      </c>
      <c r="AB661" s="15" t="str">
        <f>IF(LEN($AA661)=0,"N",IF(LEN($AA661)&gt;1,"Error -- Availability entered in an incorrect format",IF($AA661='Control Panel'!$F$36,$AA661,IF($AA661='Control Panel'!$F$37,$AA661,IF($AA661='Control Panel'!$F$38,$AA661,IF($AA661='Control Panel'!$F$39,$AA661,IF($AA661='Control Panel'!$F$40,$AA661,IF($AA661='Control Panel'!$F$41,$AA661,"Error -- Availability entered in an incorrect format"))))))))</f>
        <v>N</v>
      </c>
    </row>
    <row r="662" spans="1:28" s="15" customFormat="1" x14ac:dyDescent="0.35">
      <c r="A662" s="7">
        <v>650</v>
      </c>
      <c r="B662" s="6"/>
      <c r="C662" s="12"/>
      <c r="D662" s="8"/>
      <c r="E662" s="12"/>
      <c r="F662" s="216" t="str">
        <f t="shared" si="20"/>
        <v>N/A</v>
      </c>
      <c r="G662" s="6"/>
      <c r="AA662" s="15" t="str">
        <f t="shared" si="21"/>
        <v/>
      </c>
      <c r="AB662" s="15" t="str">
        <f>IF(LEN($AA662)=0,"N",IF(LEN($AA662)&gt;1,"Error -- Availability entered in an incorrect format",IF($AA662='Control Panel'!$F$36,$AA662,IF($AA662='Control Panel'!$F$37,$AA662,IF($AA662='Control Panel'!$F$38,$AA662,IF($AA662='Control Panel'!$F$39,$AA662,IF($AA662='Control Panel'!$F$40,$AA662,IF($AA662='Control Panel'!$F$41,$AA662,"Error -- Availability entered in an incorrect format"))))))))</f>
        <v>N</v>
      </c>
    </row>
    <row r="663" spans="1:28" s="15" customFormat="1" x14ac:dyDescent="0.35">
      <c r="A663" s="7">
        <v>651</v>
      </c>
      <c r="B663" s="6"/>
      <c r="C663" s="12"/>
      <c r="D663" s="8"/>
      <c r="E663" s="12"/>
      <c r="F663" s="216" t="str">
        <f t="shared" si="20"/>
        <v>N/A</v>
      </c>
      <c r="G663" s="6"/>
      <c r="AA663" s="15" t="str">
        <f t="shared" si="21"/>
        <v/>
      </c>
      <c r="AB663" s="15" t="str">
        <f>IF(LEN($AA663)=0,"N",IF(LEN($AA663)&gt;1,"Error -- Availability entered in an incorrect format",IF($AA663='Control Panel'!$F$36,$AA663,IF($AA663='Control Panel'!$F$37,$AA663,IF($AA663='Control Panel'!$F$38,$AA663,IF($AA663='Control Panel'!$F$39,$AA663,IF($AA663='Control Panel'!$F$40,$AA663,IF($AA663='Control Panel'!$F$41,$AA663,"Error -- Availability entered in an incorrect format"))))))))</f>
        <v>N</v>
      </c>
    </row>
    <row r="664" spans="1:28" s="15" customFormat="1" x14ac:dyDescent="0.35">
      <c r="A664" s="7">
        <v>652</v>
      </c>
      <c r="B664" s="6"/>
      <c r="C664" s="12"/>
      <c r="D664" s="8"/>
      <c r="E664" s="12"/>
      <c r="F664" s="216" t="str">
        <f t="shared" si="20"/>
        <v>N/A</v>
      </c>
      <c r="G664" s="6"/>
      <c r="AA664" s="15" t="str">
        <f t="shared" si="21"/>
        <v/>
      </c>
      <c r="AB664" s="15" t="str">
        <f>IF(LEN($AA664)=0,"N",IF(LEN($AA664)&gt;1,"Error -- Availability entered in an incorrect format",IF($AA664='Control Panel'!$F$36,$AA664,IF($AA664='Control Panel'!$F$37,$AA664,IF($AA664='Control Panel'!$F$38,$AA664,IF($AA664='Control Panel'!$F$39,$AA664,IF($AA664='Control Panel'!$F$40,$AA664,IF($AA664='Control Panel'!$F$41,$AA664,"Error -- Availability entered in an incorrect format"))))))))</f>
        <v>N</v>
      </c>
    </row>
    <row r="665" spans="1:28" s="15" customFormat="1" x14ac:dyDescent="0.35">
      <c r="A665" s="7">
        <v>653</v>
      </c>
      <c r="B665" s="6"/>
      <c r="C665" s="12"/>
      <c r="D665" s="8"/>
      <c r="E665" s="12"/>
      <c r="F665" s="216" t="str">
        <f t="shared" si="20"/>
        <v>N/A</v>
      </c>
      <c r="G665" s="6"/>
      <c r="AA665" s="15" t="str">
        <f t="shared" si="21"/>
        <v/>
      </c>
      <c r="AB665" s="15" t="str">
        <f>IF(LEN($AA665)=0,"N",IF(LEN($AA665)&gt;1,"Error -- Availability entered in an incorrect format",IF($AA665='Control Panel'!$F$36,$AA665,IF($AA665='Control Panel'!$F$37,$AA665,IF($AA665='Control Panel'!$F$38,$AA665,IF($AA665='Control Panel'!$F$39,$AA665,IF($AA665='Control Panel'!$F$40,$AA665,IF($AA665='Control Panel'!$F$41,$AA665,"Error -- Availability entered in an incorrect format"))))))))</f>
        <v>N</v>
      </c>
    </row>
    <row r="666" spans="1:28" s="15" customFormat="1" x14ac:dyDescent="0.35">
      <c r="A666" s="7">
        <v>654</v>
      </c>
      <c r="B666" s="6"/>
      <c r="C666" s="12"/>
      <c r="D666" s="8"/>
      <c r="E666" s="12"/>
      <c r="F666" s="216" t="str">
        <f t="shared" si="20"/>
        <v>N/A</v>
      </c>
      <c r="G666" s="6"/>
      <c r="AA666" s="15" t="str">
        <f t="shared" si="21"/>
        <v/>
      </c>
      <c r="AB666" s="15" t="str">
        <f>IF(LEN($AA666)=0,"N",IF(LEN($AA666)&gt;1,"Error -- Availability entered in an incorrect format",IF($AA666='Control Panel'!$F$36,$AA666,IF($AA666='Control Panel'!$F$37,$AA666,IF($AA666='Control Panel'!$F$38,$AA666,IF($AA666='Control Panel'!$F$39,$AA666,IF($AA666='Control Panel'!$F$40,$AA666,IF($AA666='Control Panel'!$F$41,$AA666,"Error -- Availability entered in an incorrect format"))))))))</f>
        <v>N</v>
      </c>
    </row>
    <row r="667" spans="1:28" s="15" customFormat="1" x14ac:dyDescent="0.35">
      <c r="A667" s="7">
        <v>655</v>
      </c>
      <c r="B667" s="6"/>
      <c r="C667" s="12"/>
      <c r="D667" s="8"/>
      <c r="E667" s="12"/>
      <c r="F667" s="216" t="str">
        <f t="shared" si="20"/>
        <v>N/A</v>
      </c>
      <c r="G667" s="6"/>
      <c r="AA667" s="15" t="str">
        <f t="shared" si="21"/>
        <v/>
      </c>
      <c r="AB667" s="15" t="str">
        <f>IF(LEN($AA667)=0,"N",IF(LEN($AA667)&gt;1,"Error -- Availability entered in an incorrect format",IF($AA667='Control Panel'!$F$36,$AA667,IF($AA667='Control Panel'!$F$37,$AA667,IF($AA667='Control Panel'!$F$38,$AA667,IF($AA667='Control Panel'!$F$39,$AA667,IF($AA667='Control Panel'!$F$40,$AA667,IF($AA667='Control Panel'!$F$41,$AA667,"Error -- Availability entered in an incorrect format"))))))))</f>
        <v>N</v>
      </c>
    </row>
    <row r="668" spans="1:28" s="15" customFormat="1" x14ac:dyDescent="0.35">
      <c r="A668" s="7">
        <v>656</v>
      </c>
      <c r="B668" s="6"/>
      <c r="C668" s="12"/>
      <c r="D668" s="8"/>
      <c r="E668" s="12"/>
      <c r="F668" s="216" t="str">
        <f t="shared" si="20"/>
        <v>N/A</v>
      </c>
      <c r="G668" s="6"/>
      <c r="AA668" s="15" t="str">
        <f t="shared" si="21"/>
        <v/>
      </c>
      <c r="AB668" s="15" t="str">
        <f>IF(LEN($AA668)=0,"N",IF(LEN($AA668)&gt;1,"Error -- Availability entered in an incorrect format",IF($AA668='Control Panel'!$F$36,$AA668,IF($AA668='Control Panel'!$F$37,$AA668,IF($AA668='Control Panel'!$F$38,$AA668,IF($AA668='Control Panel'!$F$39,$AA668,IF($AA668='Control Panel'!$F$40,$AA668,IF($AA668='Control Panel'!$F$41,$AA668,"Error -- Availability entered in an incorrect format"))))))))</f>
        <v>N</v>
      </c>
    </row>
    <row r="669" spans="1:28" s="15" customFormat="1" x14ac:dyDescent="0.35">
      <c r="A669" s="7">
        <v>657</v>
      </c>
      <c r="B669" s="6"/>
      <c r="C669" s="12"/>
      <c r="D669" s="8"/>
      <c r="E669" s="12"/>
      <c r="F669" s="216" t="str">
        <f t="shared" si="20"/>
        <v>N/A</v>
      </c>
      <c r="G669" s="6"/>
      <c r="AA669" s="15" t="str">
        <f t="shared" si="21"/>
        <v/>
      </c>
      <c r="AB669" s="15" t="str">
        <f>IF(LEN($AA669)=0,"N",IF(LEN($AA669)&gt;1,"Error -- Availability entered in an incorrect format",IF($AA669='Control Panel'!$F$36,$AA669,IF($AA669='Control Panel'!$F$37,$AA669,IF($AA669='Control Panel'!$F$38,$AA669,IF($AA669='Control Panel'!$F$39,$AA669,IF($AA669='Control Panel'!$F$40,$AA669,IF($AA669='Control Panel'!$F$41,$AA669,"Error -- Availability entered in an incorrect format"))))))))</f>
        <v>N</v>
      </c>
    </row>
    <row r="670" spans="1:28" s="15" customFormat="1" x14ac:dyDescent="0.35">
      <c r="A670" s="7">
        <v>658</v>
      </c>
      <c r="B670" s="6"/>
      <c r="C670" s="12"/>
      <c r="D670" s="8"/>
      <c r="E670" s="12"/>
      <c r="F670" s="216" t="str">
        <f t="shared" si="20"/>
        <v>N/A</v>
      </c>
      <c r="G670" s="6"/>
      <c r="AA670" s="15" t="str">
        <f t="shared" si="21"/>
        <v/>
      </c>
      <c r="AB670" s="15" t="str">
        <f>IF(LEN($AA670)=0,"N",IF(LEN($AA670)&gt;1,"Error -- Availability entered in an incorrect format",IF($AA670='Control Panel'!$F$36,$AA670,IF($AA670='Control Panel'!$F$37,$AA670,IF($AA670='Control Panel'!$F$38,$AA670,IF($AA670='Control Panel'!$F$39,$AA670,IF($AA670='Control Panel'!$F$40,$AA670,IF($AA670='Control Panel'!$F$41,$AA670,"Error -- Availability entered in an incorrect format"))))))))</f>
        <v>N</v>
      </c>
    </row>
    <row r="671" spans="1:28" s="15" customFormat="1" x14ac:dyDescent="0.35">
      <c r="A671" s="7">
        <v>659</v>
      </c>
      <c r="B671" s="6"/>
      <c r="C671" s="12"/>
      <c r="D671" s="8"/>
      <c r="E671" s="12"/>
      <c r="F671" s="216" t="str">
        <f t="shared" si="20"/>
        <v>N/A</v>
      </c>
      <c r="G671" s="6"/>
      <c r="AA671" s="15" t="str">
        <f t="shared" si="21"/>
        <v/>
      </c>
      <c r="AB671" s="15" t="str">
        <f>IF(LEN($AA671)=0,"N",IF(LEN($AA671)&gt;1,"Error -- Availability entered in an incorrect format",IF($AA671='Control Panel'!$F$36,$AA671,IF($AA671='Control Panel'!$F$37,$AA671,IF($AA671='Control Panel'!$F$38,$AA671,IF($AA671='Control Panel'!$F$39,$AA671,IF($AA671='Control Panel'!$F$40,$AA671,IF($AA671='Control Panel'!$F$41,$AA671,"Error -- Availability entered in an incorrect format"))))))))</f>
        <v>N</v>
      </c>
    </row>
    <row r="672" spans="1:28" s="15" customFormat="1" x14ac:dyDescent="0.35">
      <c r="A672" s="7">
        <v>660</v>
      </c>
      <c r="B672" s="6"/>
      <c r="C672" s="12"/>
      <c r="D672" s="8"/>
      <c r="E672" s="12"/>
      <c r="F672" s="216" t="str">
        <f t="shared" si="20"/>
        <v>N/A</v>
      </c>
      <c r="G672" s="6"/>
      <c r="AA672" s="15" t="str">
        <f t="shared" si="21"/>
        <v/>
      </c>
      <c r="AB672" s="15" t="str">
        <f>IF(LEN($AA672)=0,"N",IF(LEN($AA672)&gt;1,"Error -- Availability entered in an incorrect format",IF($AA672='Control Panel'!$F$36,$AA672,IF($AA672='Control Panel'!$F$37,$AA672,IF($AA672='Control Panel'!$F$38,$AA672,IF($AA672='Control Panel'!$F$39,$AA672,IF($AA672='Control Panel'!$F$40,$AA672,IF($AA672='Control Panel'!$F$41,$AA672,"Error -- Availability entered in an incorrect format"))))))))</f>
        <v>N</v>
      </c>
    </row>
    <row r="673" spans="1:28" s="15" customFormat="1" x14ac:dyDescent="0.35">
      <c r="A673" s="7">
        <v>661</v>
      </c>
      <c r="B673" s="6"/>
      <c r="C673" s="12"/>
      <c r="D673" s="8"/>
      <c r="E673" s="12"/>
      <c r="F673" s="216" t="str">
        <f t="shared" si="20"/>
        <v>N/A</v>
      </c>
      <c r="G673" s="6"/>
      <c r="AA673" s="15" t="str">
        <f t="shared" si="21"/>
        <v/>
      </c>
      <c r="AB673" s="15" t="str">
        <f>IF(LEN($AA673)=0,"N",IF(LEN($AA673)&gt;1,"Error -- Availability entered in an incorrect format",IF($AA673='Control Panel'!$F$36,$AA673,IF($AA673='Control Panel'!$F$37,$AA673,IF($AA673='Control Panel'!$F$38,$AA673,IF($AA673='Control Panel'!$F$39,$AA673,IF($AA673='Control Panel'!$F$40,$AA673,IF($AA673='Control Panel'!$F$41,$AA673,"Error -- Availability entered in an incorrect format"))))))))</f>
        <v>N</v>
      </c>
    </row>
    <row r="674" spans="1:28" s="15" customFormat="1" x14ac:dyDescent="0.35">
      <c r="A674" s="7">
        <v>662</v>
      </c>
      <c r="B674" s="6"/>
      <c r="C674" s="12"/>
      <c r="D674" s="8"/>
      <c r="E674" s="12"/>
      <c r="F674" s="216" t="str">
        <f t="shared" si="20"/>
        <v>N/A</v>
      </c>
      <c r="G674" s="6"/>
      <c r="AA674" s="15" t="str">
        <f t="shared" si="21"/>
        <v/>
      </c>
      <c r="AB674" s="15" t="str">
        <f>IF(LEN($AA674)=0,"N",IF(LEN($AA674)&gt;1,"Error -- Availability entered in an incorrect format",IF($AA674='Control Panel'!$F$36,$AA674,IF($AA674='Control Panel'!$F$37,$AA674,IF($AA674='Control Panel'!$F$38,$AA674,IF($AA674='Control Panel'!$F$39,$AA674,IF($AA674='Control Panel'!$F$40,$AA674,IF($AA674='Control Panel'!$F$41,$AA674,"Error -- Availability entered in an incorrect format"))))))))</f>
        <v>N</v>
      </c>
    </row>
    <row r="675" spans="1:28" s="15" customFormat="1" x14ac:dyDescent="0.35">
      <c r="A675" s="7">
        <v>663</v>
      </c>
      <c r="B675" s="6"/>
      <c r="C675" s="12"/>
      <c r="D675" s="8"/>
      <c r="E675" s="12"/>
      <c r="F675" s="216" t="str">
        <f t="shared" si="20"/>
        <v>N/A</v>
      </c>
      <c r="G675" s="6"/>
      <c r="AA675" s="15" t="str">
        <f t="shared" si="21"/>
        <v/>
      </c>
      <c r="AB675" s="15" t="str">
        <f>IF(LEN($AA675)=0,"N",IF(LEN($AA675)&gt;1,"Error -- Availability entered in an incorrect format",IF($AA675='Control Panel'!$F$36,$AA675,IF($AA675='Control Panel'!$F$37,$AA675,IF($AA675='Control Panel'!$F$38,$AA675,IF($AA675='Control Panel'!$F$39,$AA675,IF($AA675='Control Panel'!$F$40,$AA675,IF($AA675='Control Panel'!$F$41,$AA675,"Error -- Availability entered in an incorrect format"))))))))</f>
        <v>N</v>
      </c>
    </row>
    <row r="676" spans="1:28" s="15" customFormat="1" x14ac:dyDescent="0.35">
      <c r="A676" s="7">
        <v>664</v>
      </c>
      <c r="B676" s="6"/>
      <c r="C676" s="12"/>
      <c r="D676" s="8"/>
      <c r="E676" s="12"/>
      <c r="F676" s="216" t="str">
        <f t="shared" si="20"/>
        <v>N/A</v>
      </c>
      <c r="G676" s="6"/>
      <c r="AA676" s="15" t="str">
        <f t="shared" si="21"/>
        <v/>
      </c>
      <c r="AB676" s="15" t="str">
        <f>IF(LEN($AA676)=0,"N",IF(LEN($AA676)&gt;1,"Error -- Availability entered in an incorrect format",IF($AA676='Control Panel'!$F$36,$AA676,IF($AA676='Control Panel'!$F$37,$AA676,IF($AA676='Control Panel'!$F$38,$AA676,IF($AA676='Control Panel'!$F$39,$AA676,IF($AA676='Control Panel'!$F$40,$AA676,IF($AA676='Control Panel'!$F$41,$AA676,"Error -- Availability entered in an incorrect format"))))))))</f>
        <v>N</v>
      </c>
    </row>
    <row r="677" spans="1:28" s="15" customFormat="1" x14ac:dyDescent="0.35">
      <c r="A677" s="7">
        <v>665</v>
      </c>
      <c r="B677" s="6"/>
      <c r="C677" s="12"/>
      <c r="D677" s="8"/>
      <c r="E677" s="12"/>
      <c r="F677" s="216" t="str">
        <f t="shared" si="20"/>
        <v>N/A</v>
      </c>
      <c r="G677" s="6"/>
      <c r="AA677" s="15" t="str">
        <f t="shared" si="21"/>
        <v/>
      </c>
      <c r="AB677" s="15" t="str">
        <f>IF(LEN($AA677)=0,"N",IF(LEN($AA677)&gt;1,"Error -- Availability entered in an incorrect format",IF($AA677='Control Panel'!$F$36,$AA677,IF($AA677='Control Panel'!$F$37,$AA677,IF($AA677='Control Panel'!$F$38,$AA677,IF($AA677='Control Panel'!$F$39,$AA677,IF($AA677='Control Panel'!$F$40,$AA677,IF($AA677='Control Panel'!$F$41,$AA677,"Error -- Availability entered in an incorrect format"))))))))</f>
        <v>N</v>
      </c>
    </row>
    <row r="678" spans="1:28" s="15" customFormat="1" x14ac:dyDescent="0.35">
      <c r="A678" s="7">
        <v>666</v>
      </c>
      <c r="B678" s="6"/>
      <c r="C678" s="12"/>
      <c r="D678" s="8"/>
      <c r="E678" s="12"/>
      <c r="F678" s="216" t="str">
        <f t="shared" si="20"/>
        <v>N/A</v>
      </c>
      <c r="G678" s="6"/>
      <c r="AA678" s="15" t="str">
        <f t="shared" si="21"/>
        <v/>
      </c>
      <c r="AB678" s="15" t="str">
        <f>IF(LEN($AA678)=0,"N",IF(LEN($AA678)&gt;1,"Error -- Availability entered in an incorrect format",IF($AA678='Control Panel'!$F$36,$AA678,IF($AA678='Control Panel'!$F$37,$AA678,IF($AA678='Control Panel'!$F$38,$AA678,IF($AA678='Control Panel'!$F$39,$AA678,IF($AA678='Control Panel'!$F$40,$AA678,IF($AA678='Control Panel'!$F$41,$AA678,"Error -- Availability entered in an incorrect format"))))))))</f>
        <v>N</v>
      </c>
    </row>
    <row r="679" spans="1:28" s="15" customFormat="1" x14ac:dyDescent="0.35">
      <c r="A679" s="7">
        <v>667</v>
      </c>
      <c r="B679" s="6"/>
      <c r="C679" s="12"/>
      <c r="D679" s="8"/>
      <c r="E679" s="12"/>
      <c r="F679" s="216" t="str">
        <f t="shared" si="20"/>
        <v>N/A</v>
      </c>
      <c r="G679" s="6"/>
      <c r="AA679" s="15" t="str">
        <f t="shared" si="21"/>
        <v/>
      </c>
      <c r="AB679" s="15" t="str">
        <f>IF(LEN($AA679)=0,"N",IF(LEN($AA679)&gt;1,"Error -- Availability entered in an incorrect format",IF($AA679='Control Panel'!$F$36,$AA679,IF($AA679='Control Panel'!$F$37,$AA679,IF($AA679='Control Panel'!$F$38,$AA679,IF($AA679='Control Panel'!$F$39,$AA679,IF($AA679='Control Panel'!$F$40,$AA679,IF($AA679='Control Panel'!$F$41,$AA679,"Error -- Availability entered in an incorrect format"))))))))</f>
        <v>N</v>
      </c>
    </row>
    <row r="680" spans="1:28" s="15" customFormat="1" x14ac:dyDescent="0.35">
      <c r="A680" s="7">
        <v>668</v>
      </c>
      <c r="B680" s="6"/>
      <c r="C680" s="12"/>
      <c r="D680" s="8"/>
      <c r="E680" s="12"/>
      <c r="F680" s="216" t="str">
        <f t="shared" si="20"/>
        <v>N/A</v>
      </c>
      <c r="G680" s="6"/>
      <c r="AA680" s="15" t="str">
        <f t="shared" si="21"/>
        <v/>
      </c>
      <c r="AB680" s="15" t="str">
        <f>IF(LEN($AA680)=0,"N",IF(LEN($AA680)&gt;1,"Error -- Availability entered in an incorrect format",IF($AA680='Control Panel'!$F$36,$AA680,IF($AA680='Control Panel'!$F$37,$AA680,IF($AA680='Control Panel'!$F$38,$AA680,IF($AA680='Control Panel'!$F$39,$AA680,IF($AA680='Control Panel'!$F$40,$AA680,IF($AA680='Control Panel'!$F$41,$AA680,"Error -- Availability entered in an incorrect format"))))))))</f>
        <v>N</v>
      </c>
    </row>
    <row r="681" spans="1:28" s="15" customFormat="1" x14ac:dyDescent="0.35">
      <c r="A681" s="7">
        <v>669</v>
      </c>
      <c r="B681" s="6"/>
      <c r="C681" s="12"/>
      <c r="D681" s="8"/>
      <c r="E681" s="12"/>
      <c r="F681" s="216" t="str">
        <f t="shared" si="20"/>
        <v>N/A</v>
      </c>
      <c r="G681" s="6"/>
      <c r="AA681" s="15" t="str">
        <f t="shared" si="21"/>
        <v/>
      </c>
      <c r="AB681" s="15" t="str">
        <f>IF(LEN($AA681)=0,"N",IF(LEN($AA681)&gt;1,"Error -- Availability entered in an incorrect format",IF($AA681='Control Panel'!$F$36,$AA681,IF($AA681='Control Panel'!$F$37,$AA681,IF($AA681='Control Panel'!$F$38,$AA681,IF($AA681='Control Panel'!$F$39,$AA681,IF($AA681='Control Panel'!$F$40,$AA681,IF($AA681='Control Panel'!$F$41,$AA681,"Error -- Availability entered in an incorrect format"))))))))</f>
        <v>N</v>
      </c>
    </row>
    <row r="682" spans="1:28" s="15" customFormat="1" x14ac:dyDescent="0.35">
      <c r="A682" s="7">
        <v>670</v>
      </c>
      <c r="B682" s="6"/>
      <c r="C682" s="12"/>
      <c r="D682" s="8"/>
      <c r="E682" s="12"/>
      <c r="F682" s="216" t="str">
        <f t="shared" si="20"/>
        <v>N/A</v>
      </c>
      <c r="G682" s="6"/>
      <c r="AA682" s="15" t="str">
        <f t="shared" si="21"/>
        <v/>
      </c>
      <c r="AB682" s="15" t="str">
        <f>IF(LEN($AA682)=0,"N",IF(LEN($AA682)&gt;1,"Error -- Availability entered in an incorrect format",IF($AA682='Control Panel'!$F$36,$AA682,IF($AA682='Control Panel'!$F$37,$AA682,IF($AA682='Control Panel'!$F$38,$AA682,IF($AA682='Control Panel'!$F$39,$AA682,IF($AA682='Control Panel'!$F$40,$AA682,IF($AA682='Control Panel'!$F$41,$AA682,"Error -- Availability entered in an incorrect format"))))))))</f>
        <v>N</v>
      </c>
    </row>
    <row r="683" spans="1:28" s="15" customFormat="1" x14ac:dyDescent="0.35">
      <c r="A683" s="7">
        <v>671</v>
      </c>
      <c r="B683" s="6"/>
      <c r="C683" s="12"/>
      <c r="D683" s="8"/>
      <c r="E683" s="12"/>
      <c r="F683" s="216" t="str">
        <f t="shared" si="20"/>
        <v>N/A</v>
      </c>
      <c r="G683" s="6"/>
      <c r="AA683" s="15" t="str">
        <f t="shared" si="21"/>
        <v/>
      </c>
      <c r="AB683" s="15" t="str">
        <f>IF(LEN($AA683)=0,"N",IF(LEN($AA683)&gt;1,"Error -- Availability entered in an incorrect format",IF($AA683='Control Panel'!$F$36,$AA683,IF($AA683='Control Panel'!$F$37,$AA683,IF($AA683='Control Panel'!$F$38,$AA683,IF($AA683='Control Panel'!$F$39,$AA683,IF($AA683='Control Panel'!$F$40,$AA683,IF($AA683='Control Panel'!$F$41,$AA683,"Error -- Availability entered in an incorrect format"))))))))</f>
        <v>N</v>
      </c>
    </row>
    <row r="684" spans="1:28" s="15" customFormat="1" x14ac:dyDescent="0.35">
      <c r="A684" s="7">
        <v>672</v>
      </c>
      <c r="B684" s="6"/>
      <c r="C684" s="12"/>
      <c r="D684" s="8"/>
      <c r="E684" s="12"/>
      <c r="F684" s="216" t="str">
        <f t="shared" si="20"/>
        <v>N/A</v>
      </c>
      <c r="G684" s="6"/>
      <c r="AA684" s="15" t="str">
        <f t="shared" si="21"/>
        <v/>
      </c>
      <c r="AB684" s="15" t="str">
        <f>IF(LEN($AA684)=0,"N",IF(LEN($AA684)&gt;1,"Error -- Availability entered in an incorrect format",IF($AA684='Control Panel'!$F$36,$AA684,IF($AA684='Control Panel'!$F$37,$AA684,IF($AA684='Control Panel'!$F$38,$AA684,IF($AA684='Control Panel'!$F$39,$AA684,IF($AA684='Control Panel'!$F$40,$AA684,IF($AA684='Control Panel'!$F$41,$AA684,"Error -- Availability entered in an incorrect format"))))))))</f>
        <v>N</v>
      </c>
    </row>
    <row r="685" spans="1:28" s="15" customFormat="1" x14ac:dyDescent="0.35">
      <c r="A685" s="7">
        <v>673</v>
      </c>
      <c r="B685" s="6"/>
      <c r="C685" s="12"/>
      <c r="D685" s="8"/>
      <c r="E685" s="12"/>
      <c r="F685" s="216" t="str">
        <f t="shared" si="20"/>
        <v>N/A</v>
      </c>
      <c r="G685" s="6"/>
      <c r="AA685" s="15" t="str">
        <f t="shared" si="21"/>
        <v/>
      </c>
      <c r="AB685" s="15" t="str">
        <f>IF(LEN($AA685)=0,"N",IF(LEN($AA685)&gt;1,"Error -- Availability entered in an incorrect format",IF($AA685='Control Panel'!$F$36,$AA685,IF($AA685='Control Panel'!$F$37,$AA685,IF($AA685='Control Panel'!$F$38,$AA685,IF($AA685='Control Panel'!$F$39,$AA685,IF($AA685='Control Panel'!$F$40,$AA685,IF($AA685='Control Panel'!$F$41,$AA685,"Error -- Availability entered in an incorrect format"))))))))</f>
        <v>N</v>
      </c>
    </row>
    <row r="686" spans="1:28" s="15" customFormat="1" x14ac:dyDescent="0.35">
      <c r="A686" s="7">
        <v>674</v>
      </c>
      <c r="B686" s="6"/>
      <c r="C686" s="12"/>
      <c r="D686" s="8"/>
      <c r="E686" s="12"/>
      <c r="F686" s="216" t="str">
        <f t="shared" si="20"/>
        <v>N/A</v>
      </c>
      <c r="G686" s="6"/>
      <c r="AA686" s="15" t="str">
        <f t="shared" si="21"/>
        <v/>
      </c>
      <c r="AB686" s="15" t="str">
        <f>IF(LEN($AA686)=0,"N",IF(LEN($AA686)&gt;1,"Error -- Availability entered in an incorrect format",IF($AA686='Control Panel'!$F$36,$AA686,IF($AA686='Control Panel'!$F$37,$AA686,IF($AA686='Control Panel'!$F$38,$AA686,IF($AA686='Control Panel'!$F$39,$AA686,IF($AA686='Control Panel'!$F$40,$AA686,IF($AA686='Control Panel'!$F$41,$AA686,"Error -- Availability entered in an incorrect format"))))))))</f>
        <v>N</v>
      </c>
    </row>
    <row r="687" spans="1:28" s="15" customFormat="1" x14ac:dyDescent="0.35">
      <c r="A687" s="7">
        <v>675</v>
      </c>
      <c r="B687" s="6"/>
      <c r="C687" s="12"/>
      <c r="D687" s="8"/>
      <c r="E687" s="12"/>
      <c r="F687" s="216" t="str">
        <f t="shared" si="20"/>
        <v>N/A</v>
      </c>
      <c r="G687" s="6"/>
      <c r="AA687" s="15" t="str">
        <f t="shared" si="21"/>
        <v/>
      </c>
      <c r="AB687" s="15" t="str">
        <f>IF(LEN($AA687)=0,"N",IF(LEN($AA687)&gt;1,"Error -- Availability entered in an incorrect format",IF($AA687='Control Panel'!$F$36,$AA687,IF($AA687='Control Panel'!$F$37,$AA687,IF($AA687='Control Panel'!$F$38,$AA687,IF($AA687='Control Panel'!$F$39,$AA687,IF($AA687='Control Panel'!$F$40,$AA687,IF($AA687='Control Panel'!$F$41,$AA687,"Error -- Availability entered in an incorrect format"))))))))</f>
        <v>N</v>
      </c>
    </row>
    <row r="688" spans="1:28" s="15" customFormat="1" x14ac:dyDescent="0.35">
      <c r="A688" s="7">
        <v>676</v>
      </c>
      <c r="B688" s="6"/>
      <c r="C688" s="12"/>
      <c r="D688" s="8"/>
      <c r="E688" s="12"/>
      <c r="F688" s="216" t="str">
        <f t="shared" si="20"/>
        <v>N/A</v>
      </c>
      <c r="G688" s="6"/>
      <c r="AA688" s="15" t="str">
        <f t="shared" si="21"/>
        <v/>
      </c>
      <c r="AB688" s="15" t="str">
        <f>IF(LEN($AA688)=0,"N",IF(LEN($AA688)&gt;1,"Error -- Availability entered in an incorrect format",IF($AA688='Control Panel'!$F$36,$AA688,IF($AA688='Control Panel'!$F$37,$AA688,IF($AA688='Control Panel'!$F$38,$AA688,IF($AA688='Control Panel'!$F$39,$AA688,IF($AA688='Control Panel'!$F$40,$AA688,IF($AA688='Control Panel'!$F$41,$AA688,"Error -- Availability entered in an incorrect format"))))))))</f>
        <v>N</v>
      </c>
    </row>
    <row r="689" spans="1:28" s="15" customFormat="1" x14ac:dyDescent="0.35">
      <c r="A689" s="7">
        <v>677</v>
      </c>
      <c r="B689" s="6"/>
      <c r="C689" s="12"/>
      <c r="D689" s="8"/>
      <c r="E689" s="12"/>
      <c r="F689" s="216" t="str">
        <f t="shared" si="20"/>
        <v>N/A</v>
      </c>
      <c r="G689" s="6"/>
      <c r="AA689" s="15" t="str">
        <f t="shared" si="21"/>
        <v/>
      </c>
      <c r="AB689" s="15" t="str">
        <f>IF(LEN($AA689)=0,"N",IF(LEN($AA689)&gt;1,"Error -- Availability entered in an incorrect format",IF($AA689='Control Panel'!$F$36,$AA689,IF($AA689='Control Panel'!$F$37,$AA689,IF($AA689='Control Panel'!$F$38,$AA689,IF($AA689='Control Panel'!$F$39,$AA689,IF($AA689='Control Panel'!$F$40,$AA689,IF($AA689='Control Panel'!$F$41,$AA689,"Error -- Availability entered in an incorrect format"))))))))</f>
        <v>N</v>
      </c>
    </row>
    <row r="690" spans="1:28" s="15" customFormat="1" x14ac:dyDescent="0.35">
      <c r="A690" s="7">
        <v>678</v>
      </c>
      <c r="B690" s="6"/>
      <c r="C690" s="12"/>
      <c r="D690" s="8"/>
      <c r="E690" s="12"/>
      <c r="F690" s="216" t="str">
        <f t="shared" si="20"/>
        <v>N/A</v>
      </c>
      <c r="G690" s="6"/>
      <c r="AA690" s="15" t="str">
        <f t="shared" si="21"/>
        <v/>
      </c>
      <c r="AB690" s="15" t="str">
        <f>IF(LEN($AA690)=0,"N",IF(LEN($AA690)&gt;1,"Error -- Availability entered in an incorrect format",IF($AA690='Control Panel'!$F$36,$AA690,IF($AA690='Control Panel'!$F$37,$AA690,IF($AA690='Control Panel'!$F$38,$AA690,IF($AA690='Control Panel'!$F$39,$AA690,IF($AA690='Control Panel'!$F$40,$AA690,IF($AA690='Control Panel'!$F$41,$AA690,"Error -- Availability entered in an incorrect format"))))))))</f>
        <v>N</v>
      </c>
    </row>
    <row r="691" spans="1:28" s="15" customFormat="1" x14ac:dyDescent="0.35">
      <c r="A691" s="7">
        <v>679</v>
      </c>
      <c r="B691" s="6"/>
      <c r="C691" s="12"/>
      <c r="D691" s="8"/>
      <c r="E691" s="12"/>
      <c r="F691" s="216" t="str">
        <f t="shared" si="20"/>
        <v>N/A</v>
      </c>
      <c r="G691" s="6"/>
      <c r="AA691" s="15" t="str">
        <f t="shared" si="21"/>
        <v/>
      </c>
      <c r="AB691" s="15" t="str">
        <f>IF(LEN($AA691)=0,"N",IF(LEN($AA691)&gt;1,"Error -- Availability entered in an incorrect format",IF($AA691='Control Panel'!$F$36,$AA691,IF($AA691='Control Panel'!$F$37,$AA691,IF($AA691='Control Panel'!$F$38,$AA691,IF($AA691='Control Panel'!$F$39,$AA691,IF($AA691='Control Panel'!$F$40,$AA691,IF($AA691='Control Panel'!$F$41,$AA691,"Error -- Availability entered in an incorrect format"))))))))</f>
        <v>N</v>
      </c>
    </row>
    <row r="692" spans="1:28" s="15" customFormat="1" x14ac:dyDescent="0.35">
      <c r="A692" s="7">
        <v>680</v>
      </c>
      <c r="B692" s="6"/>
      <c r="C692" s="12"/>
      <c r="D692" s="8"/>
      <c r="E692" s="12"/>
      <c r="F692" s="216" t="str">
        <f t="shared" si="20"/>
        <v>N/A</v>
      </c>
      <c r="G692" s="6"/>
      <c r="AA692" s="15" t="str">
        <f t="shared" si="21"/>
        <v/>
      </c>
      <c r="AB692" s="15" t="str">
        <f>IF(LEN($AA692)=0,"N",IF(LEN($AA692)&gt;1,"Error -- Availability entered in an incorrect format",IF($AA692='Control Panel'!$F$36,$AA692,IF($AA692='Control Panel'!$F$37,$AA692,IF($AA692='Control Panel'!$F$38,$AA692,IF($AA692='Control Panel'!$F$39,$AA692,IF($AA692='Control Panel'!$F$40,$AA692,IF($AA692='Control Panel'!$F$41,$AA692,"Error -- Availability entered in an incorrect format"))))))))</f>
        <v>N</v>
      </c>
    </row>
    <row r="693" spans="1:28" s="15" customFormat="1" x14ac:dyDescent="0.35">
      <c r="A693" s="7">
        <v>681</v>
      </c>
      <c r="B693" s="6"/>
      <c r="C693" s="12"/>
      <c r="D693" s="8"/>
      <c r="E693" s="12"/>
      <c r="F693" s="216" t="str">
        <f t="shared" si="20"/>
        <v>N/A</v>
      </c>
      <c r="G693" s="6"/>
      <c r="AA693" s="15" t="str">
        <f t="shared" si="21"/>
        <v/>
      </c>
      <c r="AB693" s="15" t="str">
        <f>IF(LEN($AA693)=0,"N",IF(LEN($AA693)&gt;1,"Error -- Availability entered in an incorrect format",IF($AA693='Control Panel'!$F$36,$AA693,IF($AA693='Control Panel'!$F$37,$AA693,IF($AA693='Control Panel'!$F$38,$AA693,IF($AA693='Control Panel'!$F$39,$AA693,IF($AA693='Control Panel'!$F$40,$AA693,IF($AA693='Control Panel'!$F$41,$AA693,"Error -- Availability entered in an incorrect format"))))))))</f>
        <v>N</v>
      </c>
    </row>
    <row r="694" spans="1:28" s="15" customFormat="1" x14ac:dyDescent="0.35">
      <c r="A694" s="7">
        <v>682</v>
      </c>
      <c r="B694" s="6"/>
      <c r="C694" s="12"/>
      <c r="D694" s="8"/>
      <c r="E694" s="12"/>
      <c r="F694" s="216" t="str">
        <f t="shared" si="20"/>
        <v>N/A</v>
      </c>
      <c r="G694" s="6"/>
      <c r="AA694" s="15" t="str">
        <f t="shared" si="21"/>
        <v/>
      </c>
      <c r="AB694" s="15" t="str">
        <f>IF(LEN($AA694)=0,"N",IF(LEN($AA694)&gt;1,"Error -- Availability entered in an incorrect format",IF($AA694='Control Panel'!$F$36,$AA694,IF($AA694='Control Panel'!$F$37,$AA694,IF($AA694='Control Panel'!$F$38,$AA694,IF($AA694='Control Panel'!$F$39,$AA694,IF($AA694='Control Panel'!$F$40,$AA694,IF($AA694='Control Panel'!$F$41,$AA694,"Error -- Availability entered in an incorrect format"))))))))</f>
        <v>N</v>
      </c>
    </row>
    <row r="695" spans="1:28" s="15" customFormat="1" x14ac:dyDescent="0.35">
      <c r="A695" s="7">
        <v>683</v>
      </c>
      <c r="B695" s="6"/>
      <c r="C695" s="12"/>
      <c r="D695" s="8"/>
      <c r="E695" s="12"/>
      <c r="F695" s="216" t="str">
        <f t="shared" si="20"/>
        <v>N/A</v>
      </c>
      <c r="G695" s="6"/>
      <c r="AA695" s="15" t="str">
        <f t="shared" si="21"/>
        <v/>
      </c>
      <c r="AB695" s="15" t="str">
        <f>IF(LEN($AA695)=0,"N",IF(LEN($AA695)&gt;1,"Error -- Availability entered in an incorrect format",IF($AA695='Control Panel'!$F$36,$AA695,IF($AA695='Control Panel'!$F$37,$AA695,IF($AA695='Control Panel'!$F$38,$AA695,IF($AA695='Control Panel'!$F$39,$AA695,IF($AA695='Control Panel'!$F$40,$AA695,IF($AA695='Control Panel'!$F$41,$AA695,"Error -- Availability entered in an incorrect format"))))))))</f>
        <v>N</v>
      </c>
    </row>
    <row r="696" spans="1:28" s="15" customFormat="1" x14ac:dyDescent="0.35">
      <c r="A696" s="7">
        <v>684</v>
      </c>
      <c r="B696" s="6"/>
      <c r="C696" s="12"/>
      <c r="D696" s="8"/>
      <c r="E696" s="12"/>
      <c r="F696" s="216" t="str">
        <f t="shared" si="20"/>
        <v>N/A</v>
      </c>
      <c r="G696" s="6"/>
      <c r="AA696" s="15" t="str">
        <f t="shared" si="21"/>
        <v/>
      </c>
      <c r="AB696" s="15" t="str">
        <f>IF(LEN($AA696)=0,"N",IF(LEN($AA696)&gt;1,"Error -- Availability entered in an incorrect format",IF($AA696='Control Panel'!$F$36,$AA696,IF($AA696='Control Panel'!$F$37,$AA696,IF($AA696='Control Panel'!$F$38,$AA696,IF($AA696='Control Panel'!$F$39,$AA696,IF($AA696='Control Panel'!$F$40,$AA696,IF($AA696='Control Panel'!$F$41,$AA696,"Error -- Availability entered in an incorrect format"))))))))</f>
        <v>N</v>
      </c>
    </row>
    <row r="697" spans="1:28" s="15" customFormat="1" x14ac:dyDescent="0.35">
      <c r="A697" s="7">
        <v>685</v>
      </c>
      <c r="B697" s="6"/>
      <c r="C697" s="12"/>
      <c r="D697" s="8"/>
      <c r="E697" s="12"/>
      <c r="F697" s="216" t="str">
        <f t="shared" si="20"/>
        <v>N/A</v>
      </c>
      <c r="G697" s="6"/>
      <c r="AA697" s="15" t="str">
        <f t="shared" si="21"/>
        <v/>
      </c>
      <c r="AB697" s="15" t="str">
        <f>IF(LEN($AA697)=0,"N",IF(LEN($AA697)&gt;1,"Error -- Availability entered in an incorrect format",IF($AA697='Control Panel'!$F$36,$AA697,IF($AA697='Control Panel'!$F$37,$AA697,IF($AA697='Control Panel'!$F$38,$AA697,IF($AA697='Control Panel'!$F$39,$AA697,IF($AA697='Control Panel'!$F$40,$AA697,IF($AA697='Control Panel'!$F$41,$AA697,"Error -- Availability entered in an incorrect format"))))))))</f>
        <v>N</v>
      </c>
    </row>
    <row r="698" spans="1:28" s="15" customFormat="1" x14ac:dyDescent="0.35">
      <c r="A698" s="7">
        <v>686</v>
      </c>
      <c r="B698" s="6"/>
      <c r="C698" s="12"/>
      <c r="D698" s="8"/>
      <c r="E698" s="12"/>
      <c r="F698" s="216" t="str">
        <f t="shared" si="20"/>
        <v>N/A</v>
      </c>
      <c r="G698" s="6"/>
      <c r="AA698" s="15" t="str">
        <f t="shared" si="21"/>
        <v/>
      </c>
      <c r="AB698" s="15" t="str">
        <f>IF(LEN($AA698)=0,"N",IF(LEN($AA698)&gt;1,"Error -- Availability entered in an incorrect format",IF($AA698='Control Panel'!$F$36,$AA698,IF($AA698='Control Panel'!$F$37,$AA698,IF($AA698='Control Panel'!$F$38,$AA698,IF($AA698='Control Panel'!$F$39,$AA698,IF($AA698='Control Panel'!$F$40,$AA698,IF($AA698='Control Panel'!$F$41,$AA698,"Error -- Availability entered in an incorrect format"))))))))</f>
        <v>N</v>
      </c>
    </row>
    <row r="699" spans="1:28" s="15" customFormat="1" x14ac:dyDescent="0.35">
      <c r="A699" s="7">
        <v>687</v>
      </c>
      <c r="B699" s="6"/>
      <c r="C699" s="12"/>
      <c r="D699" s="8"/>
      <c r="E699" s="12"/>
      <c r="F699" s="216" t="str">
        <f t="shared" si="20"/>
        <v>N/A</v>
      </c>
      <c r="G699" s="6"/>
      <c r="AA699" s="15" t="str">
        <f t="shared" si="21"/>
        <v/>
      </c>
      <c r="AB699" s="15" t="str">
        <f>IF(LEN($AA699)=0,"N",IF(LEN($AA699)&gt;1,"Error -- Availability entered in an incorrect format",IF($AA699='Control Panel'!$F$36,$AA699,IF($AA699='Control Panel'!$F$37,$AA699,IF($AA699='Control Panel'!$F$38,$AA699,IF($AA699='Control Panel'!$F$39,$AA699,IF($AA699='Control Panel'!$F$40,$AA699,IF($AA699='Control Panel'!$F$41,$AA699,"Error -- Availability entered in an incorrect format"))))))))</f>
        <v>N</v>
      </c>
    </row>
    <row r="700" spans="1:28" s="15" customFormat="1" x14ac:dyDescent="0.35">
      <c r="A700" s="7">
        <v>688</v>
      </c>
      <c r="B700" s="6"/>
      <c r="C700" s="12"/>
      <c r="D700" s="8"/>
      <c r="E700" s="12"/>
      <c r="F700" s="216" t="str">
        <f t="shared" si="20"/>
        <v>N/A</v>
      </c>
      <c r="G700" s="6"/>
      <c r="AA700" s="15" t="str">
        <f t="shared" si="21"/>
        <v/>
      </c>
      <c r="AB700" s="15" t="str">
        <f>IF(LEN($AA700)=0,"N",IF(LEN($AA700)&gt;1,"Error -- Availability entered in an incorrect format",IF($AA700='Control Panel'!$F$36,$AA700,IF($AA700='Control Panel'!$F$37,$AA700,IF($AA700='Control Panel'!$F$38,$AA700,IF($AA700='Control Panel'!$F$39,$AA700,IF($AA700='Control Panel'!$F$40,$AA700,IF($AA700='Control Panel'!$F$41,$AA700,"Error -- Availability entered in an incorrect format"))))))))</f>
        <v>N</v>
      </c>
    </row>
    <row r="701" spans="1:28" s="15" customFormat="1" x14ac:dyDescent="0.35">
      <c r="A701" s="7">
        <v>689</v>
      </c>
      <c r="B701" s="6"/>
      <c r="C701" s="12"/>
      <c r="D701" s="8"/>
      <c r="E701" s="12"/>
      <c r="F701" s="216" t="str">
        <f t="shared" si="20"/>
        <v>N/A</v>
      </c>
      <c r="G701" s="6"/>
      <c r="AA701" s="15" t="str">
        <f t="shared" si="21"/>
        <v/>
      </c>
      <c r="AB701" s="15" t="str">
        <f>IF(LEN($AA701)=0,"N",IF(LEN($AA701)&gt;1,"Error -- Availability entered in an incorrect format",IF($AA701='Control Panel'!$F$36,$AA701,IF($AA701='Control Panel'!$F$37,$AA701,IF($AA701='Control Panel'!$F$38,$AA701,IF($AA701='Control Panel'!$F$39,$AA701,IF($AA701='Control Panel'!$F$40,$AA701,IF($AA701='Control Panel'!$F$41,$AA701,"Error -- Availability entered in an incorrect format"))))))))</f>
        <v>N</v>
      </c>
    </row>
    <row r="702" spans="1:28" s="15" customFormat="1" x14ac:dyDescent="0.35">
      <c r="A702" s="7">
        <v>690</v>
      </c>
      <c r="B702" s="6"/>
      <c r="C702" s="12"/>
      <c r="D702" s="8"/>
      <c r="E702" s="12"/>
      <c r="F702" s="216" t="str">
        <f t="shared" si="20"/>
        <v>N/A</v>
      </c>
      <c r="G702" s="6"/>
      <c r="AA702" s="15" t="str">
        <f t="shared" si="21"/>
        <v/>
      </c>
      <c r="AB702" s="15" t="str">
        <f>IF(LEN($AA702)=0,"N",IF(LEN($AA702)&gt;1,"Error -- Availability entered in an incorrect format",IF($AA702='Control Panel'!$F$36,$AA702,IF($AA702='Control Panel'!$F$37,$AA702,IF($AA702='Control Panel'!$F$38,$AA702,IF($AA702='Control Panel'!$F$39,$AA702,IF($AA702='Control Panel'!$F$40,$AA702,IF($AA702='Control Panel'!$F$41,$AA702,"Error -- Availability entered in an incorrect format"))))))))</f>
        <v>N</v>
      </c>
    </row>
    <row r="703" spans="1:28" s="15" customFormat="1" x14ac:dyDescent="0.35">
      <c r="A703" s="7">
        <v>691</v>
      </c>
      <c r="B703" s="6"/>
      <c r="C703" s="12"/>
      <c r="D703" s="8"/>
      <c r="E703" s="12"/>
      <c r="F703" s="216" t="str">
        <f t="shared" si="20"/>
        <v>N/A</v>
      </c>
      <c r="G703" s="6"/>
      <c r="AA703" s="15" t="str">
        <f t="shared" si="21"/>
        <v/>
      </c>
      <c r="AB703" s="15" t="str">
        <f>IF(LEN($AA703)=0,"N",IF(LEN($AA703)&gt;1,"Error -- Availability entered in an incorrect format",IF($AA703='Control Panel'!$F$36,$AA703,IF($AA703='Control Panel'!$F$37,$AA703,IF($AA703='Control Panel'!$F$38,$AA703,IF($AA703='Control Panel'!$F$39,$AA703,IF($AA703='Control Panel'!$F$40,$AA703,IF($AA703='Control Panel'!$F$41,$AA703,"Error -- Availability entered in an incorrect format"))))))))</f>
        <v>N</v>
      </c>
    </row>
    <row r="704" spans="1:28" s="15" customFormat="1" x14ac:dyDescent="0.35">
      <c r="A704" s="7">
        <v>692</v>
      </c>
      <c r="B704" s="6"/>
      <c r="C704" s="12"/>
      <c r="D704" s="8"/>
      <c r="E704" s="12"/>
      <c r="F704" s="216" t="str">
        <f t="shared" si="20"/>
        <v>N/A</v>
      </c>
      <c r="G704" s="6"/>
      <c r="AA704" s="15" t="str">
        <f t="shared" si="21"/>
        <v/>
      </c>
      <c r="AB704" s="15" t="str">
        <f>IF(LEN($AA704)=0,"N",IF(LEN($AA704)&gt;1,"Error -- Availability entered in an incorrect format",IF($AA704='Control Panel'!$F$36,$AA704,IF($AA704='Control Panel'!$F$37,$AA704,IF($AA704='Control Panel'!$F$38,$AA704,IF($AA704='Control Panel'!$F$39,$AA704,IF($AA704='Control Panel'!$F$40,$AA704,IF($AA704='Control Panel'!$F$41,$AA704,"Error -- Availability entered in an incorrect format"))))))))</f>
        <v>N</v>
      </c>
    </row>
    <row r="705" spans="1:28" s="15" customFormat="1" x14ac:dyDescent="0.35">
      <c r="A705" s="7">
        <v>693</v>
      </c>
      <c r="B705" s="6"/>
      <c r="C705" s="12"/>
      <c r="D705" s="8"/>
      <c r="E705" s="12"/>
      <c r="F705" s="216" t="str">
        <f t="shared" si="20"/>
        <v>N/A</v>
      </c>
      <c r="G705" s="6"/>
      <c r="AA705" s="15" t="str">
        <f t="shared" si="21"/>
        <v/>
      </c>
      <c r="AB705" s="15" t="str">
        <f>IF(LEN($AA705)=0,"N",IF(LEN($AA705)&gt;1,"Error -- Availability entered in an incorrect format",IF($AA705='Control Panel'!$F$36,$AA705,IF($AA705='Control Panel'!$F$37,$AA705,IF($AA705='Control Panel'!$F$38,$AA705,IF($AA705='Control Panel'!$F$39,$AA705,IF($AA705='Control Panel'!$F$40,$AA705,IF($AA705='Control Panel'!$F$41,$AA705,"Error -- Availability entered in an incorrect format"))))))))</f>
        <v>N</v>
      </c>
    </row>
    <row r="706" spans="1:28" s="15" customFormat="1" x14ac:dyDescent="0.35">
      <c r="A706" s="7">
        <v>694</v>
      </c>
      <c r="B706" s="6"/>
      <c r="C706" s="12"/>
      <c r="D706" s="8"/>
      <c r="E706" s="12"/>
      <c r="F706" s="216" t="str">
        <f t="shared" si="20"/>
        <v>N/A</v>
      </c>
      <c r="G706" s="6"/>
      <c r="AA706" s="15" t="str">
        <f t="shared" si="21"/>
        <v/>
      </c>
      <c r="AB706" s="15" t="str">
        <f>IF(LEN($AA706)=0,"N",IF(LEN($AA706)&gt;1,"Error -- Availability entered in an incorrect format",IF($AA706='Control Panel'!$F$36,$AA706,IF($AA706='Control Panel'!$F$37,$AA706,IF($AA706='Control Panel'!$F$38,$AA706,IF($AA706='Control Panel'!$F$39,$AA706,IF($AA706='Control Panel'!$F$40,$AA706,IF($AA706='Control Panel'!$F$41,$AA706,"Error -- Availability entered in an incorrect format"))))))))</f>
        <v>N</v>
      </c>
    </row>
    <row r="707" spans="1:28" s="15" customFormat="1" x14ac:dyDescent="0.35">
      <c r="A707" s="7">
        <v>695</v>
      </c>
      <c r="B707" s="6"/>
      <c r="C707" s="12"/>
      <c r="D707" s="8"/>
      <c r="E707" s="12"/>
      <c r="F707" s="216" t="str">
        <f t="shared" si="20"/>
        <v>N/A</v>
      </c>
      <c r="G707" s="6"/>
      <c r="AA707" s="15" t="str">
        <f t="shared" si="21"/>
        <v/>
      </c>
      <c r="AB707" s="15" t="str">
        <f>IF(LEN($AA707)=0,"N",IF(LEN($AA707)&gt;1,"Error -- Availability entered in an incorrect format",IF($AA707='Control Panel'!$F$36,$AA707,IF($AA707='Control Panel'!$F$37,$AA707,IF($AA707='Control Panel'!$F$38,$AA707,IF($AA707='Control Panel'!$F$39,$AA707,IF($AA707='Control Panel'!$F$40,$AA707,IF($AA707='Control Panel'!$F$41,$AA707,"Error -- Availability entered in an incorrect format"))))))))</f>
        <v>N</v>
      </c>
    </row>
    <row r="708" spans="1:28" s="15" customFormat="1" x14ac:dyDescent="0.35">
      <c r="A708" s="7">
        <v>696</v>
      </c>
      <c r="B708" s="6"/>
      <c r="C708" s="12"/>
      <c r="D708" s="8"/>
      <c r="E708" s="12"/>
      <c r="F708" s="216" t="str">
        <f t="shared" si="20"/>
        <v>N/A</v>
      </c>
      <c r="G708" s="6"/>
      <c r="AA708" s="15" t="str">
        <f t="shared" si="21"/>
        <v/>
      </c>
      <c r="AB708" s="15" t="str">
        <f>IF(LEN($AA708)=0,"N",IF(LEN($AA708)&gt;1,"Error -- Availability entered in an incorrect format",IF($AA708='Control Panel'!$F$36,$AA708,IF($AA708='Control Panel'!$F$37,$AA708,IF($AA708='Control Panel'!$F$38,$AA708,IF($AA708='Control Panel'!$F$39,$AA708,IF($AA708='Control Panel'!$F$40,$AA708,IF($AA708='Control Panel'!$F$41,$AA708,"Error -- Availability entered in an incorrect format"))))))))</f>
        <v>N</v>
      </c>
    </row>
    <row r="709" spans="1:28" s="15" customFormat="1" x14ac:dyDescent="0.35">
      <c r="A709" s="7">
        <v>697</v>
      </c>
      <c r="B709" s="6"/>
      <c r="C709" s="12"/>
      <c r="D709" s="8"/>
      <c r="E709" s="12"/>
      <c r="F709" s="216" t="str">
        <f t="shared" si="20"/>
        <v>N/A</v>
      </c>
      <c r="G709" s="6"/>
      <c r="AA709" s="15" t="str">
        <f t="shared" si="21"/>
        <v/>
      </c>
      <c r="AB709" s="15" t="str">
        <f>IF(LEN($AA709)=0,"N",IF(LEN($AA709)&gt;1,"Error -- Availability entered in an incorrect format",IF($AA709='Control Panel'!$F$36,$AA709,IF($AA709='Control Panel'!$F$37,$AA709,IF($AA709='Control Panel'!$F$38,$AA709,IF($AA709='Control Panel'!$F$39,$AA709,IF($AA709='Control Panel'!$F$40,$AA709,IF($AA709='Control Panel'!$F$41,$AA709,"Error -- Availability entered in an incorrect format"))))))))</f>
        <v>N</v>
      </c>
    </row>
    <row r="710" spans="1:28" s="15" customFormat="1" x14ac:dyDescent="0.35">
      <c r="A710" s="7">
        <v>698</v>
      </c>
      <c r="B710" s="6"/>
      <c r="C710" s="12"/>
      <c r="D710" s="8"/>
      <c r="E710" s="12"/>
      <c r="F710" s="216" t="str">
        <f t="shared" si="20"/>
        <v>N/A</v>
      </c>
      <c r="G710" s="6"/>
      <c r="AA710" s="15" t="str">
        <f t="shared" si="21"/>
        <v/>
      </c>
      <c r="AB710" s="15" t="str">
        <f>IF(LEN($AA710)=0,"N",IF(LEN($AA710)&gt;1,"Error -- Availability entered in an incorrect format",IF($AA710='Control Panel'!$F$36,$AA710,IF($AA710='Control Panel'!$F$37,$AA710,IF($AA710='Control Panel'!$F$38,$AA710,IF($AA710='Control Panel'!$F$39,$AA710,IF($AA710='Control Panel'!$F$40,$AA710,IF($AA710='Control Panel'!$F$41,$AA710,"Error -- Availability entered in an incorrect format"))))))))</f>
        <v>N</v>
      </c>
    </row>
    <row r="711" spans="1:28" s="15" customFormat="1" x14ac:dyDescent="0.35">
      <c r="A711" s="7">
        <v>699</v>
      </c>
      <c r="B711" s="6"/>
      <c r="C711" s="12"/>
      <c r="D711" s="8"/>
      <c r="E711" s="12"/>
      <c r="F711" s="216" t="str">
        <f t="shared" si="20"/>
        <v>N/A</v>
      </c>
      <c r="G711" s="6"/>
      <c r="AA711" s="15" t="str">
        <f t="shared" si="21"/>
        <v/>
      </c>
      <c r="AB711" s="15" t="str">
        <f>IF(LEN($AA711)=0,"N",IF(LEN($AA711)&gt;1,"Error -- Availability entered in an incorrect format",IF($AA711='Control Panel'!$F$36,$AA711,IF($AA711='Control Panel'!$F$37,$AA711,IF($AA711='Control Panel'!$F$38,$AA711,IF($AA711='Control Panel'!$F$39,$AA711,IF($AA711='Control Panel'!$F$40,$AA711,IF($AA711='Control Panel'!$F$41,$AA711,"Error -- Availability entered in an incorrect format"))))))))</f>
        <v>N</v>
      </c>
    </row>
    <row r="712" spans="1:28" s="15" customFormat="1" x14ac:dyDescent="0.35">
      <c r="A712" s="7">
        <v>700</v>
      </c>
      <c r="B712" s="6"/>
      <c r="C712" s="12"/>
      <c r="D712" s="8"/>
      <c r="E712" s="12"/>
      <c r="F712" s="216" t="str">
        <f t="shared" si="20"/>
        <v>N/A</v>
      </c>
      <c r="G712" s="6"/>
      <c r="AA712" s="15" t="str">
        <f t="shared" si="21"/>
        <v/>
      </c>
      <c r="AB712" s="15" t="str">
        <f>IF(LEN($AA712)=0,"N",IF(LEN($AA712)&gt;1,"Error -- Availability entered in an incorrect format",IF($AA712='Control Panel'!$F$36,$AA712,IF($AA712='Control Panel'!$F$37,$AA712,IF($AA712='Control Panel'!$F$38,$AA712,IF($AA712='Control Panel'!$F$39,$AA712,IF($AA712='Control Panel'!$F$40,$AA712,IF($AA712='Control Panel'!$F$41,$AA712,"Error -- Availability entered in an incorrect format"))))))))</f>
        <v>N</v>
      </c>
    </row>
    <row r="713" spans="1:28" s="15" customFormat="1" x14ac:dyDescent="0.35">
      <c r="A713" s="7">
        <v>701</v>
      </c>
      <c r="B713" s="6"/>
      <c r="C713" s="12"/>
      <c r="D713" s="8"/>
      <c r="E713" s="12"/>
      <c r="F713" s="216" t="str">
        <f t="shared" si="20"/>
        <v>N/A</v>
      </c>
      <c r="G713" s="6"/>
      <c r="AA713" s="15" t="str">
        <f t="shared" si="21"/>
        <v/>
      </c>
      <c r="AB713" s="15" t="str">
        <f>IF(LEN($AA713)=0,"N",IF(LEN($AA713)&gt;1,"Error -- Availability entered in an incorrect format",IF($AA713='Control Panel'!$F$36,$AA713,IF($AA713='Control Panel'!$F$37,$AA713,IF($AA713='Control Panel'!$F$38,$AA713,IF($AA713='Control Panel'!$F$39,$AA713,IF($AA713='Control Panel'!$F$40,$AA713,IF($AA713='Control Panel'!$F$41,$AA713,"Error -- Availability entered in an incorrect format"))))))))</f>
        <v>N</v>
      </c>
    </row>
    <row r="714" spans="1:28" s="15" customFormat="1" x14ac:dyDescent="0.35">
      <c r="A714" s="7">
        <v>702</v>
      </c>
      <c r="B714" s="6"/>
      <c r="C714" s="12"/>
      <c r="D714" s="8"/>
      <c r="E714" s="12"/>
      <c r="F714" s="216" t="str">
        <f t="shared" si="20"/>
        <v>N/A</v>
      </c>
      <c r="G714" s="6"/>
      <c r="AA714" s="15" t="str">
        <f t="shared" si="21"/>
        <v/>
      </c>
      <c r="AB714" s="15" t="str">
        <f>IF(LEN($AA714)=0,"N",IF(LEN($AA714)&gt;1,"Error -- Availability entered in an incorrect format",IF($AA714='Control Panel'!$F$36,$AA714,IF($AA714='Control Panel'!$F$37,$AA714,IF($AA714='Control Panel'!$F$38,$AA714,IF($AA714='Control Panel'!$F$39,$AA714,IF($AA714='Control Panel'!$F$40,$AA714,IF($AA714='Control Panel'!$F$41,$AA714,"Error -- Availability entered in an incorrect format"))))))))</f>
        <v>N</v>
      </c>
    </row>
    <row r="715" spans="1:28" s="15" customFormat="1" x14ac:dyDescent="0.35">
      <c r="A715" s="7">
        <v>703</v>
      </c>
      <c r="B715" s="6"/>
      <c r="C715" s="12"/>
      <c r="D715" s="8"/>
      <c r="E715" s="12"/>
      <c r="F715" s="216" t="str">
        <f t="shared" si="20"/>
        <v>N/A</v>
      </c>
      <c r="G715" s="6"/>
      <c r="AA715" s="15" t="str">
        <f t="shared" si="21"/>
        <v/>
      </c>
      <c r="AB715" s="15" t="str">
        <f>IF(LEN($AA715)=0,"N",IF(LEN($AA715)&gt;1,"Error -- Availability entered in an incorrect format",IF($AA715='Control Panel'!$F$36,$AA715,IF($AA715='Control Panel'!$F$37,$AA715,IF($AA715='Control Panel'!$F$38,$AA715,IF($AA715='Control Panel'!$F$39,$AA715,IF($AA715='Control Panel'!$F$40,$AA715,IF($AA715='Control Panel'!$F$41,$AA715,"Error -- Availability entered in an incorrect format"))))))))</f>
        <v>N</v>
      </c>
    </row>
    <row r="716" spans="1:28" s="15" customFormat="1" x14ac:dyDescent="0.35">
      <c r="A716" s="7">
        <v>704</v>
      </c>
      <c r="B716" s="6"/>
      <c r="C716" s="12"/>
      <c r="D716" s="8"/>
      <c r="E716" s="12"/>
      <c r="F716" s="216" t="str">
        <f t="shared" si="20"/>
        <v>N/A</v>
      </c>
      <c r="G716" s="6"/>
      <c r="AA716" s="15" t="str">
        <f t="shared" si="21"/>
        <v/>
      </c>
      <c r="AB716" s="15" t="str">
        <f>IF(LEN($AA716)=0,"N",IF(LEN($AA716)&gt;1,"Error -- Availability entered in an incorrect format",IF($AA716='Control Panel'!$F$36,$AA716,IF($AA716='Control Panel'!$F$37,$AA716,IF($AA716='Control Panel'!$F$38,$AA716,IF($AA716='Control Panel'!$F$39,$AA716,IF($AA716='Control Panel'!$F$40,$AA716,IF($AA716='Control Panel'!$F$41,$AA716,"Error -- Availability entered in an incorrect format"))))))))</f>
        <v>N</v>
      </c>
    </row>
    <row r="717" spans="1:28" s="15" customFormat="1" x14ac:dyDescent="0.35">
      <c r="A717" s="7">
        <v>705</v>
      </c>
      <c r="B717" s="6"/>
      <c r="C717" s="12"/>
      <c r="D717" s="8"/>
      <c r="E717" s="12"/>
      <c r="F717" s="216" t="str">
        <f t="shared" si="20"/>
        <v>N/A</v>
      </c>
      <c r="G717" s="6"/>
      <c r="AA717" s="15" t="str">
        <f t="shared" si="21"/>
        <v/>
      </c>
      <c r="AB717" s="15" t="str">
        <f>IF(LEN($AA717)=0,"N",IF(LEN($AA717)&gt;1,"Error -- Availability entered in an incorrect format",IF($AA717='Control Panel'!$F$36,$AA717,IF($AA717='Control Panel'!$F$37,$AA717,IF($AA717='Control Panel'!$F$38,$AA717,IF($AA717='Control Panel'!$F$39,$AA717,IF($AA717='Control Panel'!$F$40,$AA717,IF($AA717='Control Panel'!$F$41,$AA717,"Error -- Availability entered in an incorrect format"))))))))</f>
        <v>N</v>
      </c>
    </row>
    <row r="718" spans="1:28" s="15" customFormat="1" x14ac:dyDescent="0.35">
      <c r="A718" s="7">
        <v>706</v>
      </c>
      <c r="B718" s="6"/>
      <c r="C718" s="12"/>
      <c r="D718" s="8"/>
      <c r="E718" s="12"/>
      <c r="F718" s="216" t="str">
        <f t="shared" ref="F718:F781" si="22">IF($D$10=$A$9,"N/A",$D$10)</f>
        <v>N/A</v>
      </c>
      <c r="G718" s="6"/>
      <c r="AA718" s="15" t="str">
        <f t="shared" ref="AA718:AA781" si="23">TRIM($D718)</f>
        <v/>
      </c>
      <c r="AB718" s="15" t="str">
        <f>IF(LEN($AA718)=0,"N",IF(LEN($AA718)&gt;1,"Error -- Availability entered in an incorrect format",IF($AA718='Control Panel'!$F$36,$AA718,IF($AA718='Control Panel'!$F$37,$AA718,IF($AA718='Control Panel'!$F$38,$AA718,IF($AA718='Control Panel'!$F$39,$AA718,IF($AA718='Control Panel'!$F$40,$AA718,IF($AA718='Control Panel'!$F$41,$AA718,"Error -- Availability entered in an incorrect format"))))))))</f>
        <v>N</v>
      </c>
    </row>
    <row r="719" spans="1:28" s="15" customFormat="1" x14ac:dyDescent="0.35">
      <c r="A719" s="7">
        <v>707</v>
      </c>
      <c r="B719" s="6"/>
      <c r="C719" s="12"/>
      <c r="D719" s="8"/>
      <c r="E719" s="12"/>
      <c r="F719" s="216" t="str">
        <f t="shared" si="22"/>
        <v>N/A</v>
      </c>
      <c r="G719" s="6"/>
      <c r="AA719" s="15" t="str">
        <f t="shared" si="23"/>
        <v/>
      </c>
      <c r="AB719" s="15" t="str">
        <f>IF(LEN($AA719)=0,"N",IF(LEN($AA719)&gt;1,"Error -- Availability entered in an incorrect format",IF($AA719='Control Panel'!$F$36,$AA719,IF($AA719='Control Panel'!$F$37,$AA719,IF($AA719='Control Panel'!$F$38,$AA719,IF($AA719='Control Panel'!$F$39,$AA719,IF($AA719='Control Panel'!$F$40,$AA719,IF($AA719='Control Panel'!$F$41,$AA719,"Error -- Availability entered in an incorrect format"))))))))</f>
        <v>N</v>
      </c>
    </row>
    <row r="720" spans="1:28" s="15" customFormat="1" x14ac:dyDescent="0.35">
      <c r="A720" s="7">
        <v>708</v>
      </c>
      <c r="B720" s="6"/>
      <c r="C720" s="12"/>
      <c r="D720" s="8"/>
      <c r="E720" s="12"/>
      <c r="F720" s="216" t="str">
        <f t="shared" si="22"/>
        <v>N/A</v>
      </c>
      <c r="G720" s="6"/>
      <c r="AA720" s="15" t="str">
        <f t="shared" si="23"/>
        <v/>
      </c>
      <c r="AB720" s="15" t="str">
        <f>IF(LEN($AA720)=0,"N",IF(LEN($AA720)&gt;1,"Error -- Availability entered in an incorrect format",IF($AA720='Control Panel'!$F$36,$AA720,IF($AA720='Control Panel'!$F$37,$AA720,IF($AA720='Control Panel'!$F$38,$AA720,IF($AA720='Control Panel'!$F$39,$AA720,IF($AA720='Control Panel'!$F$40,$AA720,IF($AA720='Control Panel'!$F$41,$AA720,"Error -- Availability entered in an incorrect format"))))))))</f>
        <v>N</v>
      </c>
    </row>
    <row r="721" spans="1:28" s="15" customFormat="1" x14ac:dyDescent="0.35">
      <c r="A721" s="7">
        <v>709</v>
      </c>
      <c r="B721" s="6"/>
      <c r="C721" s="12"/>
      <c r="D721" s="8"/>
      <c r="E721" s="12"/>
      <c r="F721" s="216" t="str">
        <f t="shared" si="22"/>
        <v>N/A</v>
      </c>
      <c r="G721" s="6"/>
      <c r="AA721" s="15" t="str">
        <f t="shared" si="23"/>
        <v/>
      </c>
      <c r="AB721" s="15" t="str">
        <f>IF(LEN($AA721)=0,"N",IF(LEN($AA721)&gt;1,"Error -- Availability entered in an incorrect format",IF($AA721='Control Panel'!$F$36,$AA721,IF($AA721='Control Panel'!$F$37,$AA721,IF($AA721='Control Panel'!$F$38,$AA721,IF($AA721='Control Panel'!$F$39,$AA721,IF($AA721='Control Panel'!$F$40,$AA721,IF($AA721='Control Panel'!$F$41,$AA721,"Error -- Availability entered in an incorrect format"))))))))</f>
        <v>N</v>
      </c>
    </row>
    <row r="722" spans="1:28" s="15" customFormat="1" x14ac:dyDescent="0.35">
      <c r="A722" s="7">
        <v>710</v>
      </c>
      <c r="B722" s="6"/>
      <c r="C722" s="12"/>
      <c r="D722" s="8"/>
      <c r="E722" s="12"/>
      <c r="F722" s="216" t="str">
        <f t="shared" si="22"/>
        <v>N/A</v>
      </c>
      <c r="G722" s="6"/>
      <c r="AA722" s="15" t="str">
        <f t="shared" si="23"/>
        <v/>
      </c>
      <c r="AB722" s="15" t="str">
        <f>IF(LEN($AA722)=0,"N",IF(LEN($AA722)&gt;1,"Error -- Availability entered in an incorrect format",IF($AA722='Control Panel'!$F$36,$AA722,IF($AA722='Control Panel'!$F$37,$AA722,IF($AA722='Control Panel'!$F$38,$AA722,IF($AA722='Control Panel'!$F$39,$AA722,IF($AA722='Control Panel'!$F$40,$AA722,IF($AA722='Control Panel'!$F$41,$AA722,"Error -- Availability entered in an incorrect format"))))))))</f>
        <v>N</v>
      </c>
    </row>
    <row r="723" spans="1:28" s="15" customFormat="1" x14ac:dyDescent="0.35">
      <c r="A723" s="7">
        <v>711</v>
      </c>
      <c r="B723" s="6"/>
      <c r="C723" s="12"/>
      <c r="D723" s="8"/>
      <c r="E723" s="12"/>
      <c r="F723" s="216" t="str">
        <f t="shared" si="22"/>
        <v>N/A</v>
      </c>
      <c r="G723" s="6"/>
      <c r="AA723" s="15" t="str">
        <f t="shared" si="23"/>
        <v/>
      </c>
      <c r="AB723" s="15" t="str">
        <f>IF(LEN($AA723)=0,"N",IF(LEN($AA723)&gt;1,"Error -- Availability entered in an incorrect format",IF($AA723='Control Panel'!$F$36,$AA723,IF($AA723='Control Panel'!$F$37,$AA723,IF($AA723='Control Panel'!$F$38,$AA723,IF($AA723='Control Panel'!$F$39,$AA723,IF($AA723='Control Panel'!$F$40,$AA723,IF($AA723='Control Panel'!$F$41,$AA723,"Error -- Availability entered in an incorrect format"))))))))</f>
        <v>N</v>
      </c>
    </row>
    <row r="724" spans="1:28" s="15" customFormat="1" x14ac:dyDescent="0.35">
      <c r="A724" s="7">
        <v>712</v>
      </c>
      <c r="B724" s="6"/>
      <c r="C724" s="12"/>
      <c r="D724" s="8"/>
      <c r="E724" s="12"/>
      <c r="F724" s="216" t="str">
        <f t="shared" si="22"/>
        <v>N/A</v>
      </c>
      <c r="G724" s="6"/>
      <c r="AA724" s="15" t="str">
        <f t="shared" si="23"/>
        <v/>
      </c>
      <c r="AB724" s="15" t="str">
        <f>IF(LEN($AA724)=0,"N",IF(LEN($AA724)&gt;1,"Error -- Availability entered in an incorrect format",IF($AA724='Control Panel'!$F$36,$AA724,IF($AA724='Control Panel'!$F$37,$AA724,IF($AA724='Control Panel'!$F$38,$AA724,IF($AA724='Control Panel'!$F$39,$AA724,IF($AA724='Control Panel'!$F$40,$AA724,IF($AA724='Control Panel'!$F$41,$AA724,"Error -- Availability entered in an incorrect format"))))))))</f>
        <v>N</v>
      </c>
    </row>
    <row r="725" spans="1:28" s="15" customFormat="1" x14ac:dyDescent="0.35">
      <c r="A725" s="7">
        <v>713</v>
      </c>
      <c r="B725" s="6"/>
      <c r="C725" s="12"/>
      <c r="D725" s="8"/>
      <c r="E725" s="12"/>
      <c r="F725" s="216" t="str">
        <f t="shared" si="22"/>
        <v>N/A</v>
      </c>
      <c r="G725" s="6"/>
      <c r="AA725" s="15" t="str">
        <f t="shared" si="23"/>
        <v/>
      </c>
      <c r="AB725" s="15" t="str">
        <f>IF(LEN($AA725)=0,"N",IF(LEN($AA725)&gt;1,"Error -- Availability entered in an incorrect format",IF($AA725='Control Panel'!$F$36,$AA725,IF($AA725='Control Panel'!$F$37,$AA725,IF($AA725='Control Panel'!$F$38,$AA725,IF($AA725='Control Panel'!$F$39,$AA725,IF($AA725='Control Panel'!$F$40,$AA725,IF($AA725='Control Panel'!$F$41,$AA725,"Error -- Availability entered in an incorrect format"))))))))</f>
        <v>N</v>
      </c>
    </row>
    <row r="726" spans="1:28" s="15" customFormat="1" x14ac:dyDescent="0.35">
      <c r="A726" s="7">
        <v>714</v>
      </c>
      <c r="B726" s="6"/>
      <c r="C726" s="12"/>
      <c r="D726" s="8"/>
      <c r="E726" s="12"/>
      <c r="F726" s="216" t="str">
        <f t="shared" si="22"/>
        <v>N/A</v>
      </c>
      <c r="G726" s="6"/>
      <c r="AA726" s="15" t="str">
        <f t="shared" si="23"/>
        <v/>
      </c>
      <c r="AB726" s="15" t="str">
        <f>IF(LEN($AA726)=0,"N",IF(LEN($AA726)&gt;1,"Error -- Availability entered in an incorrect format",IF($AA726='Control Panel'!$F$36,$AA726,IF($AA726='Control Panel'!$F$37,$AA726,IF($AA726='Control Panel'!$F$38,$AA726,IF($AA726='Control Panel'!$F$39,$AA726,IF($AA726='Control Panel'!$F$40,$AA726,IF($AA726='Control Panel'!$F$41,$AA726,"Error -- Availability entered in an incorrect format"))))))))</f>
        <v>N</v>
      </c>
    </row>
    <row r="727" spans="1:28" s="15" customFormat="1" x14ac:dyDescent="0.35">
      <c r="A727" s="7">
        <v>715</v>
      </c>
      <c r="B727" s="6"/>
      <c r="C727" s="12"/>
      <c r="D727" s="8"/>
      <c r="E727" s="12"/>
      <c r="F727" s="216" t="str">
        <f t="shared" si="22"/>
        <v>N/A</v>
      </c>
      <c r="G727" s="6"/>
      <c r="AA727" s="15" t="str">
        <f t="shared" si="23"/>
        <v/>
      </c>
      <c r="AB727" s="15" t="str">
        <f>IF(LEN($AA727)=0,"N",IF(LEN($AA727)&gt;1,"Error -- Availability entered in an incorrect format",IF($AA727='Control Panel'!$F$36,$AA727,IF($AA727='Control Panel'!$F$37,$AA727,IF($AA727='Control Panel'!$F$38,$AA727,IF($AA727='Control Panel'!$F$39,$AA727,IF($AA727='Control Panel'!$F$40,$AA727,IF($AA727='Control Panel'!$F$41,$AA727,"Error -- Availability entered in an incorrect format"))))))))</f>
        <v>N</v>
      </c>
    </row>
    <row r="728" spans="1:28" s="15" customFormat="1" x14ac:dyDescent="0.35">
      <c r="A728" s="7">
        <v>716</v>
      </c>
      <c r="B728" s="6"/>
      <c r="C728" s="12"/>
      <c r="D728" s="8"/>
      <c r="E728" s="12"/>
      <c r="F728" s="216" t="str">
        <f t="shared" si="22"/>
        <v>N/A</v>
      </c>
      <c r="G728" s="6"/>
      <c r="AA728" s="15" t="str">
        <f t="shared" si="23"/>
        <v/>
      </c>
      <c r="AB728" s="15" t="str">
        <f>IF(LEN($AA728)=0,"N",IF(LEN($AA728)&gt;1,"Error -- Availability entered in an incorrect format",IF($AA728='Control Panel'!$F$36,$AA728,IF($AA728='Control Panel'!$F$37,$AA728,IF($AA728='Control Panel'!$F$38,$AA728,IF($AA728='Control Panel'!$F$39,$AA728,IF($AA728='Control Panel'!$F$40,$AA728,IF($AA728='Control Panel'!$F$41,$AA728,"Error -- Availability entered in an incorrect format"))))))))</f>
        <v>N</v>
      </c>
    </row>
    <row r="729" spans="1:28" s="15" customFormat="1" x14ac:dyDescent="0.35">
      <c r="A729" s="7">
        <v>717</v>
      </c>
      <c r="B729" s="6"/>
      <c r="C729" s="12"/>
      <c r="D729" s="8"/>
      <c r="E729" s="12"/>
      <c r="F729" s="216" t="str">
        <f t="shared" si="22"/>
        <v>N/A</v>
      </c>
      <c r="G729" s="6"/>
      <c r="AA729" s="15" t="str">
        <f t="shared" si="23"/>
        <v/>
      </c>
      <c r="AB729" s="15" t="str">
        <f>IF(LEN($AA729)=0,"N",IF(LEN($AA729)&gt;1,"Error -- Availability entered in an incorrect format",IF($AA729='Control Panel'!$F$36,$AA729,IF($AA729='Control Panel'!$F$37,$AA729,IF($AA729='Control Panel'!$F$38,$AA729,IF($AA729='Control Panel'!$F$39,$AA729,IF($AA729='Control Panel'!$F$40,$AA729,IF($AA729='Control Panel'!$F$41,$AA729,"Error -- Availability entered in an incorrect format"))))))))</f>
        <v>N</v>
      </c>
    </row>
    <row r="730" spans="1:28" s="15" customFormat="1" x14ac:dyDescent="0.35">
      <c r="A730" s="7">
        <v>718</v>
      </c>
      <c r="B730" s="6"/>
      <c r="C730" s="12"/>
      <c r="D730" s="8"/>
      <c r="E730" s="12"/>
      <c r="F730" s="216" t="str">
        <f t="shared" si="22"/>
        <v>N/A</v>
      </c>
      <c r="G730" s="6"/>
      <c r="AA730" s="15" t="str">
        <f t="shared" si="23"/>
        <v/>
      </c>
      <c r="AB730" s="15" t="str">
        <f>IF(LEN($AA730)=0,"N",IF(LEN($AA730)&gt;1,"Error -- Availability entered in an incorrect format",IF($AA730='Control Panel'!$F$36,$AA730,IF($AA730='Control Panel'!$F$37,$AA730,IF($AA730='Control Panel'!$F$38,$AA730,IF($AA730='Control Panel'!$F$39,$AA730,IF($AA730='Control Panel'!$F$40,$AA730,IF($AA730='Control Panel'!$F$41,$AA730,"Error -- Availability entered in an incorrect format"))))))))</f>
        <v>N</v>
      </c>
    </row>
    <row r="731" spans="1:28" s="15" customFormat="1" x14ac:dyDescent="0.35">
      <c r="A731" s="7">
        <v>719</v>
      </c>
      <c r="B731" s="6"/>
      <c r="C731" s="12"/>
      <c r="D731" s="8"/>
      <c r="E731" s="12"/>
      <c r="F731" s="216" t="str">
        <f t="shared" si="22"/>
        <v>N/A</v>
      </c>
      <c r="G731" s="6"/>
      <c r="AA731" s="15" t="str">
        <f t="shared" si="23"/>
        <v/>
      </c>
      <c r="AB731" s="15" t="str">
        <f>IF(LEN($AA731)=0,"N",IF(LEN($AA731)&gt;1,"Error -- Availability entered in an incorrect format",IF($AA731='Control Panel'!$F$36,$AA731,IF($AA731='Control Panel'!$F$37,$AA731,IF($AA731='Control Panel'!$F$38,$AA731,IF($AA731='Control Panel'!$F$39,$AA731,IF($AA731='Control Panel'!$F$40,$AA731,IF($AA731='Control Panel'!$F$41,$AA731,"Error -- Availability entered in an incorrect format"))))))))</f>
        <v>N</v>
      </c>
    </row>
    <row r="732" spans="1:28" s="15" customFormat="1" x14ac:dyDescent="0.35">
      <c r="A732" s="7">
        <v>720</v>
      </c>
      <c r="B732" s="6"/>
      <c r="C732" s="12"/>
      <c r="D732" s="8"/>
      <c r="E732" s="12"/>
      <c r="F732" s="216" t="str">
        <f t="shared" si="22"/>
        <v>N/A</v>
      </c>
      <c r="G732" s="6"/>
      <c r="AA732" s="15" t="str">
        <f t="shared" si="23"/>
        <v/>
      </c>
      <c r="AB732" s="15" t="str">
        <f>IF(LEN($AA732)=0,"N",IF(LEN($AA732)&gt;1,"Error -- Availability entered in an incorrect format",IF($AA732='Control Panel'!$F$36,$AA732,IF($AA732='Control Panel'!$F$37,$AA732,IF($AA732='Control Panel'!$F$38,$AA732,IF($AA732='Control Panel'!$F$39,$AA732,IF($AA732='Control Panel'!$F$40,$AA732,IF($AA732='Control Panel'!$F$41,$AA732,"Error -- Availability entered in an incorrect format"))))))))</f>
        <v>N</v>
      </c>
    </row>
    <row r="733" spans="1:28" s="15" customFormat="1" x14ac:dyDescent="0.35">
      <c r="A733" s="7">
        <v>721</v>
      </c>
      <c r="B733" s="6"/>
      <c r="C733" s="12"/>
      <c r="D733" s="8"/>
      <c r="E733" s="12"/>
      <c r="F733" s="216" t="str">
        <f t="shared" si="22"/>
        <v>N/A</v>
      </c>
      <c r="G733" s="6"/>
      <c r="AA733" s="15" t="str">
        <f t="shared" si="23"/>
        <v/>
      </c>
      <c r="AB733" s="15" t="str">
        <f>IF(LEN($AA733)=0,"N",IF(LEN($AA733)&gt;1,"Error -- Availability entered in an incorrect format",IF($AA733='Control Panel'!$F$36,$AA733,IF($AA733='Control Panel'!$F$37,$AA733,IF($AA733='Control Panel'!$F$38,$AA733,IF($AA733='Control Panel'!$F$39,$AA733,IF($AA733='Control Panel'!$F$40,$AA733,IF($AA733='Control Panel'!$F$41,$AA733,"Error -- Availability entered in an incorrect format"))))))))</f>
        <v>N</v>
      </c>
    </row>
    <row r="734" spans="1:28" s="15" customFormat="1" x14ac:dyDescent="0.35">
      <c r="A734" s="7">
        <v>722</v>
      </c>
      <c r="B734" s="6"/>
      <c r="C734" s="12"/>
      <c r="D734" s="8"/>
      <c r="E734" s="12"/>
      <c r="F734" s="216" t="str">
        <f t="shared" si="22"/>
        <v>N/A</v>
      </c>
      <c r="G734" s="6"/>
      <c r="AA734" s="15" t="str">
        <f t="shared" si="23"/>
        <v/>
      </c>
      <c r="AB734" s="15" t="str">
        <f>IF(LEN($AA734)=0,"N",IF(LEN($AA734)&gt;1,"Error -- Availability entered in an incorrect format",IF($AA734='Control Panel'!$F$36,$AA734,IF($AA734='Control Panel'!$F$37,$AA734,IF($AA734='Control Panel'!$F$38,$AA734,IF($AA734='Control Panel'!$F$39,$AA734,IF($AA734='Control Panel'!$F$40,$AA734,IF($AA734='Control Panel'!$F$41,$AA734,"Error -- Availability entered in an incorrect format"))))))))</f>
        <v>N</v>
      </c>
    </row>
    <row r="735" spans="1:28" s="15" customFormat="1" x14ac:dyDescent="0.35">
      <c r="A735" s="7">
        <v>723</v>
      </c>
      <c r="B735" s="6"/>
      <c r="C735" s="12"/>
      <c r="D735" s="8"/>
      <c r="E735" s="12"/>
      <c r="F735" s="216" t="str">
        <f t="shared" si="22"/>
        <v>N/A</v>
      </c>
      <c r="G735" s="6"/>
      <c r="AA735" s="15" t="str">
        <f t="shared" si="23"/>
        <v/>
      </c>
      <c r="AB735" s="15" t="str">
        <f>IF(LEN($AA735)=0,"N",IF(LEN($AA735)&gt;1,"Error -- Availability entered in an incorrect format",IF($AA735='Control Panel'!$F$36,$AA735,IF($AA735='Control Panel'!$F$37,$AA735,IF($AA735='Control Panel'!$F$38,$AA735,IF($AA735='Control Panel'!$F$39,$AA735,IF($AA735='Control Panel'!$F$40,$AA735,IF($AA735='Control Panel'!$F$41,$AA735,"Error -- Availability entered in an incorrect format"))))))))</f>
        <v>N</v>
      </c>
    </row>
    <row r="736" spans="1:28" s="15" customFormat="1" x14ac:dyDescent="0.35">
      <c r="A736" s="7">
        <v>724</v>
      </c>
      <c r="B736" s="6"/>
      <c r="C736" s="12"/>
      <c r="D736" s="8"/>
      <c r="E736" s="12"/>
      <c r="F736" s="216" t="str">
        <f t="shared" si="22"/>
        <v>N/A</v>
      </c>
      <c r="G736" s="6"/>
      <c r="AA736" s="15" t="str">
        <f t="shared" si="23"/>
        <v/>
      </c>
      <c r="AB736" s="15" t="str">
        <f>IF(LEN($AA736)=0,"N",IF(LEN($AA736)&gt;1,"Error -- Availability entered in an incorrect format",IF($AA736='Control Panel'!$F$36,$AA736,IF($AA736='Control Panel'!$F$37,$AA736,IF($AA736='Control Panel'!$F$38,$AA736,IF($AA736='Control Panel'!$F$39,$AA736,IF($AA736='Control Panel'!$F$40,$AA736,IF($AA736='Control Panel'!$F$41,$AA736,"Error -- Availability entered in an incorrect format"))))))))</f>
        <v>N</v>
      </c>
    </row>
    <row r="737" spans="1:28" s="15" customFormat="1" x14ac:dyDescent="0.35">
      <c r="A737" s="7">
        <v>725</v>
      </c>
      <c r="B737" s="6"/>
      <c r="C737" s="12"/>
      <c r="D737" s="8"/>
      <c r="E737" s="12"/>
      <c r="F737" s="216" t="str">
        <f t="shared" si="22"/>
        <v>N/A</v>
      </c>
      <c r="G737" s="6"/>
      <c r="AA737" s="15" t="str">
        <f t="shared" si="23"/>
        <v/>
      </c>
      <c r="AB737" s="15" t="str">
        <f>IF(LEN($AA737)=0,"N",IF(LEN($AA737)&gt;1,"Error -- Availability entered in an incorrect format",IF($AA737='Control Panel'!$F$36,$AA737,IF($AA737='Control Panel'!$F$37,$AA737,IF($AA737='Control Panel'!$F$38,$AA737,IF($AA737='Control Panel'!$F$39,$AA737,IF($AA737='Control Panel'!$F$40,$AA737,IF($AA737='Control Panel'!$F$41,$AA737,"Error -- Availability entered in an incorrect format"))))))))</f>
        <v>N</v>
      </c>
    </row>
    <row r="738" spans="1:28" s="15" customFormat="1" x14ac:dyDescent="0.35">
      <c r="A738" s="7">
        <v>726</v>
      </c>
      <c r="B738" s="6"/>
      <c r="C738" s="12"/>
      <c r="D738" s="8"/>
      <c r="E738" s="12"/>
      <c r="F738" s="216" t="str">
        <f t="shared" si="22"/>
        <v>N/A</v>
      </c>
      <c r="G738" s="6"/>
      <c r="AA738" s="15" t="str">
        <f t="shared" si="23"/>
        <v/>
      </c>
      <c r="AB738" s="15" t="str">
        <f>IF(LEN($AA738)=0,"N",IF(LEN($AA738)&gt;1,"Error -- Availability entered in an incorrect format",IF($AA738='Control Panel'!$F$36,$AA738,IF($AA738='Control Panel'!$F$37,$AA738,IF($AA738='Control Panel'!$F$38,$AA738,IF($AA738='Control Panel'!$F$39,$AA738,IF($AA738='Control Panel'!$F$40,$AA738,IF($AA738='Control Panel'!$F$41,$AA738,"Error -- Availability entered in an incorrect format"))))))))</f>
        <v>N</v>
      </c>
    </row>
    <row r="739" spans="1:28" s="15" customFormat="1" x14ac:dyDescent="0.35">
      <c r="A739" s="7">
        <v>727</v>
      </c>
      <c r="B739" s="6"/>
      <c r="C739" s="12"/>
      <c r="D739" s="8"/>
      <c r="E739" s="12"/>
      <c r="F739" s="216" t="str">
        <f t="shared" si="22"/>
        <v>N/A</v>
      </c>
      <c r="G739" s="6"/>
      <c r="AA739" s="15" t="str">
        <f t="shared" si="23"/>
        <v/>
      </c>
      <c r="AB739" s="15" t="str">
        <f>IF(LEN($AA739)=0,"N",IF(LEN($AA739)&gt;1,"Error -- Availability entered in an incorrect format",IF($AA739='Control Panel'!$F$36,$AA739,IF($AA739='Control Panel'!$F$37,$AA739,IF($AA739='Control Panel'!$F$38,$AA739,IF($AA739='Control Panel'!$F$39,$AA739,IF($AA739='Control Panel'!$F$40,$AA739,IF($AA739='Control Panel'!$F$41,$AA739,"Error -- Availability entered in an incorrect format"))))))))</f>
        <v>N</v>
      </c>
    </row>
    <row r="740" spans="1:28" s="15" customFormat="1" x14ac:dyDescent="0.35">
      <c r="A740" s="7">
        <v>728</v>
      </c>
      <c r="B740" s="6"/>
      <c r="C740" s="12"/>
      <c r="D740" s="8"/>
      <c r="E740" s="12"/>
      <c r="F740" s="216" t="str">
        <f t="shared" si="22"/>
        <v>N/A</v>
      </c>
      <c r="G740" s="6"/>
      <c r="AA740" s="15" t="str">
        <f t="shared" si="23"/>
        <v/>
      </c>
      <c r="AB740" s="15" t="str">
        <f>IF(LEN($AA740)=0,"N",IF(LEN($AA740)&gt;1,"Error -- Availability entered in an incorrect format",IF($AA740='Control Panel'!$F$36,$AA740,IF($AA740='Control Panel'!$F$37,$AA740,IF($AA740='Control Panel'!$F$38,$AA740,IF($AA740='Control Panel'!$F$39,$AA740,IF($AA740='Control Panel'!$F$40,$AA740,IF($AA740='Control Panel'!$F$41,$AA740,"Error -- Availability entered in an incorrect format"))))))))</f>
        <v>N</v>
      </c>
    </row>
    <row r="741" spans="1:28" s="15" customFormat="1" x14ac:dyDescent="0.35">
      <c r="A741" s="7">
        <v>729</v>
      </c>
      <c r="B741" s="6"/>
      <c r="C741" s="12"/>
      <c r="D741" s="8"/>
      <c r="E741" s="12"/>
      <c r="F741" s="216" t="str">
        <f t="shared" si="22"/>
        <v>N/A</v>
      </c>
      <c r="G741" s="6"/>
      <c r="AA741" s="15" t="str">
        <f t="shared" si="23"/>
        <v/>
      </c>
      <c r="AB741" s="15" t="str">
        <f>IF(LEN($AA741)=0,"N",IF(LEN($AA741)&gt;1,"Error -- Availability entered in an incorrect format",IF($AA741='Control Panel'!$F$36,$AA741,IF($AA741='Control Panel'!$F$37,$AA741,IF($AA741='Control Panel'!$F$38,$AA741,IF($AA741='Control Panel'!$F$39,$AA741,IF($AA741='Control Panel'!$F$40,$AA741,IF($AA741='Control Panel'!$F$41,$AA741,"Error -- Availability entered in an incorrect format"))))))))</f>
        <v>N</v>
      </c>
    </row>
    <row r="742" spans="1:28" s="15" customFormat="1" x14ac:dyDescent="0.35">
      <c r="A742" s="7">
        <v>730</v>
      </c>
      <c r="B742" s="6"/>
      <c r="C742" s="12"/>
      <c r="D742" s="8"/>
      <c r="E742" s="12"/>
      <c r="F742" s="216" t="str">
        <f t="shared" si="22"/>
        <v>N/A</v>
      </c>
      <c r="G742" s="6"/>
      <c r="AA742" s="15" t="str">
        <f t="shared" si="23"/>
        <v/>
      </c>
      <c r="AB742" s="15" t="str">
        <f>IF(LEN($AA742)=0,"N",IF(LEN($AA742)&gt;1,"Error -- Availability entered in an incorrect format",IF($AA742='Control Panel'!$F$36,$AA742,IF($AA742='Control Panel'!$F$37,$AA742,IF($AA742='Control Panel'!$F$38,$AA742,IF($AA742='Control Panel'!$F$39,$AA742,IF($AA742='Control Panel'!$F$40,$AA742,IF($AA742='Control Panel'!$F$41,$AA742,"Error -- Availability entered in an incorrect format"))))))))</f>
        <v>N</v>
      </c>
    </row>
    <row r="743" spans="1:28" s="15" customFormat="1" x14ac:dyDescent="0.35">
      <c r="A743" s="7">
        <v>731</v>
      </c>
      <c r="B743" s="6"/>
      <c r="C743" s="12"/>
      <c r="D743" s="8"/>
      <c r="E743" s="12"/>
      <c r="F743" s="216" t="str">
        <f t="shared" si="22"/>
        <v>N/A</v>
      </c>
      <c r="G743" s="6"/>
      <c r="AA743" s="15" t="str">
        <f t="shared" si="23"/>
        <v/>
      </c>
      <c r="AB743" s="15" t="str">
        <f>IF(LEN($AA743)=0,"N",IF(LEN($AA743)&gt;1,"Error -- Availability entered in an incorrect format",IF($AA743='Control Panel'!$F$36,$AA743,IF($AA743='Control Panel'!$F$37,$AA743,IF($AA743='Control Panel'!$F$38,$AA743,IF($AA743='Control Panel'!$F$39,$AA743,IF($AA743='Control Panel'!$F$40,$AA743,IF($AA743='Control Panel'!$F$41,$AA743,"Error -- Availability entered in an incorrect format"))))))))</f>
        <v>N</v>
      </c>
    </row>
    <row r="744" spans="1:28" s="15" customFormat="1" x14ac:dyDescent="0.35">
      <c r="A744" s="7">
        <v>732</v>
      </c>
      <c r="B744" s="6"/>
      <c r="C744" s="12"/>
      <c r="D744" s="8"/>
      <c r="E744" s="12"/>
      <c r="F744" s="216" t="str">
        <f t="shared" si="22"/>
        <v>N/A</v>
      </c>
      <c r="G744" s="6"/>
      <c r="AA744" s="15" t="str">
        <f t="shared" si="23"/>
        <v/>
      </c>
      <c r="AB744" s="15" t="str">
        <f>IF(LEN($AA744)=0,"N",IF(LEN($AA744)&gt;1,"Error -- Availability entered in an incorrect format",IF($AA744='Control Panel'!$F$36,$AA744,IF($AA744='Control Panel'!$F$37,$AA744,IF($AA744='Control Panel'!$F$38,$AA744,IF($AA744='Control Panel'!$F$39,$AA744,IF($AA744='Control Panel'!$F$40,$AA744,IF($AA744='Control Panel'!$F$41,$AA744,"Error -- Availability entered in an incorrect format"))))))))</f>
        <v>N</v>
      </c>
    </row>
    <row r="745" spans="1:28" s="15" customFormat="1" x14ac:dyDescent="0.35">
      <c r="A745" s="7">
        <v>733</v>
      </c>
      <c r="B745" s="6"/>
      <c r="C745" s="12"/>
      <c r="D745" s="8"/>
      <c r="E745" s="12"/>
      <c r="F745" s="216" t="str">
        <f t="shared" si="22"/>
        <v>N/A</v>
      </c>
      <c r="G745" s="6"/>
      <c r="AA745" s="15" t="str">
        <f t="shared" si="23"/>
        <v/>
      </c>
      <c r="AB745" s="15" t="str">
        <f>IF(LEN($AA745)=0,"N",IF(LEN($AA745)&gt;1,"Error -- Availability entered in an incorrect format",IF($AA745='Control Panel'!$F$36,$AA745,IF($AA745='Control Panel'!$F$37,$AA745,IF($AA745='Control Panel'!$F$38,$AA745,IF($AA745='Control Panel'!$F$39,$AA745,IF($AA745='Control Panel'!$F$40,$AA745,IF($AA745='Control Panel'!$F$41,$AA745,"Error -- Availability entered in an incorrect format"))))))))</f>
        <v>N</v>
      </c>
    </row>
    <row r="746" spans="1:28" s="15" customFormat="1" x14ac:dyDescent="0.35">
      <c r="A746" s="7">
        <v>734</v>
      </c>
      <c r="B746" s="6"/>
      <c r="C746" s="12"/>
      <c r="D746" s="8"/>
      <c r="E746" s="12"/>
      <c r="F746" s="216" t="str">
        <f t="shared" si="22"/>
        <v>N/A</v>
      </c>
      <c r="G746" s="6"/>
      <c r="AA746" s="15" t="str">
        <f t="shared" si="23"/>
        <v/>
      </c>
      <c r="AB746" s="15" t="str">
        <f>IF(LEN($AA746)=0,"N",IF(LEN($AA746)&gt;1,"Error -- Availability entered in an incorrect format",IF($AA746='Control Panel'!$F$36,$AA746,IF($AA746='Control Panel'!$F$37,$AA746,IF($AA746='Control Panel'!$F$38,$AA746,IF($AA746='Control Panel'!$F$39,$AA746,IF($AA746='Control Panel'!$F$40,$AA746,IF($AA746='Control Panel'!$F$41,$AA746,"Error -- Availability entered in an incorrect format"))))))))</f>
        <v>N</v>
      </c>
    </row>
    <row r="747" spans="1:28" s="15" customFormat="1" x14ac:dyDescent="0.35">
      <c r="A747" s="7">
        <v>735</v>
      </c>
      <c r="B747" s="6"/>
      <c r="C747" s="12"/>
      <c r="D747" s="8"/>
      <c r="E747" s="12"/>
      <c r="F747" s="216" t="str">
        <f t="shared" si="22"/>
        <v>N/A</v>
      </c>
      <c r="G747" s="6"/>
      <c r="AA747" s="15" t="str">
        <f t="shared" si="23"/>
        <v/>
      </c>
      <c r="AB747" s="15" t="str">
        <f>IF(LEN($AA747)=0,"N",IF(LEN($AA747)&gt;1,"Error -- Availability entered in an incorrect format",IF($AA747='Control Panel'!$F$36,$AA747,IF($AA747='Control Panel'!$F$37,$AA747,IF($AA747='Control Panel'!$F$38,$AA747,IF($AA747='Control Panel'!$F$39,$AA747,IF($AA747='Control Panel'!$F$40,$AA747,IF($AA747='Control Panel'!$F$41,$AA747,"Error -- Availability entered in an incorrect format"))))))))</f>
        <v>N</v>
      </c>
    </row>
    <row r="748" spans="1:28" s="15" customFormat="1" x14ac:dyDescent="0.35">
      <c r="A748" s="7">
        <v>736</v>
      </c>
      <c r="B748" s="6"/>
      <c r="C748" s="12"/>
      <c r="D748" s="8"/>
      <c r="E748" s="12"/>
      <c r="F748" s="216" t="str">
        <f t="shared" si="22"/>
        <v>N/A</v>
      </c>
      <c r="G748" s="6"/>
      <c r="AA748" s="15" t="str">
        <f t="shared" si="23"/>
        <v/>
      </c>
      <c r="AB748" s="15" t="str">
        <f>IF(LEN($AA748)=0,"N",IF(LEN($AA748)&gt;1,"Error -- Availability entered in an incorrect format",IF($AA748='Control Panel'!$F$36,$AA748,IF($AA748='Control Panel'!$F$37,$AA748,IF($AA748='Control Panel'!$F$38,$AA748,IF($AA748='Control Panel'!$F$39,$AA748,IF($AA748='Control Panel'!$F$40,$AA748,IF($AA748='Control Panel'!$F$41,$AA748,"Error -- Availability entered in an incorrect format"))))))))</f>
        <v>N</v>
      </c>
    </row>
    <row r="749" spans="1:28" s="15" customFormat="1" x14ac:dyDescent="0.35">
      <c r="A749" s="7">
        <v>737</v>
      </c>
      <c r="B749" s="6"/>
      <c r="C749" s="12"/>
      <c r="D749" s="8"/>
      <c r="E749" s="12"/>
      <c r="F749" s="216" t="str">
        <f t="shared" si="22"/>
        <v>N/A</v>
      </c>
      <c r="G749" s="6"/>
      <c r="AA749" s="15" t="str">
        <f t="shared" si="23"/>
        <v/>
      </c>
      <c r="AB749" s="15" t="str">
        <f>IF(LEN($AA749)=0,"N",IF(LEN($AA749)&gt;1,"Error -- Availability entered in an incorrect format",IF($AA749='Control Panel'!$F$36,$AA749,IF($AA749='Control Panel'!$F$37,$AA749,IF($AA749='Control Panel'!$F$38,$AA749,IF($AA749='Control Panel'!$F$39,$AA749,IF($AA749='Control Panel'!$F$40,$AA749,IF($AA749='Control Panel'!$F$41,$AA749,"Error -- Availability entered in an incorrect format"))))))))</f>
        <v>N</v>
      </c>
    </row>
    <row r="750" spans="1:28" s="15" customFormat="1" x14ac:dyDescent="0.35">
      <c r="A750" s="7">
        <v>738</v>
      </c>
      <c r="B750" s="6"/>
      <c r="C750" s="12"/>
      <c r="D750" s="8"/>
      <c r="E750" s="12"/>
      <c r="F750" s="216" t="str">
        <f t="shared" si="22"/>
        <v>N/A</v>
      </c>
      <c r="G750" s="6"/>
      <c r="AA750" s="15" t="str">
        <f t="shared" si="23"/>
        <v/>
      </c>
      <c r="AB750" s="15" t="str">
        <f>IF(LEN($AA750)=0,"N",IF(LEN($AA750)&gt;1,"Error -- Availability entered in an incorrect format",IF($AA750='Control Panel'!$F$36,$AA750,IF($AA750='Control Panel'!$F$37,$AA750,IF($AA750='Control Panel'!$F$38,$AA750,IF($AA750='Control Panel'!$F$39,$AA750,IF($AA750='Control Panel'!$F$40,$AA750,IF($AA750='Control Panel'!$F$41,$AA750,"Error -- Availability entered in an incorrect format"))))))))</f>
        <v>N</v>
      </c>
    </row>
    <row r="751" spans="1:28" s="15" customFormat="1" x14ac:dyDescent="0.35">
      <c r="A751" s="7">
        <v>739</v>
      </c>
      <c r="B751" s="6"/>
      <c r="C751" s="12"/>
      <c r="D751" s="8"/>
      <c r="E751" s="12"/>
      <c r="F751" s="216" t="str">
        <f t="shared" si="22"/>
        <v>N/A</v>
      </c>
      <c r="G751" s="6"/>
      <c r="AA751" s="15" t="str">
        <f t="shared" si="23"/>
        <v/>
      </c>
      <c r="AB751" s="15" t="str">
        <f>IF(LEN($AA751)=0,"N",IF(LEN($AA751)&gt;1,"Error -- Availability entered in an incorrect format",IF($AA751='Control Panel'!$F$36,$AA751,IF($AA751='Control Panel'!$F$37,$AA751,IF($AA751='Control Panel'!$F$38,$AA751,IF($AA751='Control Panel'!$F$39,$AA751,IF($AA751='Control Panel'!$F$40,$AA751,IF($AA751='Control Panel'!$F$41,$AA751,"Error -- Availability entered in an incorrect format"))))))))</f>
        <v>N</v>
      </c>
    </row>
    <row r="752" spans="1:28" s="15" customFormat="1" x14ac:dyDescent="0.35">
      <c r="A752" s="7">
        <v>740</v>
      </c>
      <c r="B752" s="6"/>
      <c r="C752" s="12"/>
      <c r="D752" s="8"/>
      <c r="E752" s="12"/>
      <c r="F752" s="216" t="str">
        <f t="shared" si="22"/>
        <v>N/A</v>
      </c>
      <c r="G752" s="6"/>
      <c r="AA752" s="15" t="str">
        <f t="shared" si="23"/>
        <v/>
      </c>
      <c r="AB752" s="15" t="str">
        <f>IF(LEN($AA752)=0,"N",IF(LEN($AA752)&gt;1,"Error -- Availability entered in an incorrect format",IF($AA752='Control Panel'!$F$36,$AA752,IF($AA752='Control Panel'!$F$37,$AA752,IF($AA752='Control Panel'!$F$38,$AA752,IF($AA752='Control Panel'!$F$39,$AA752,IF($AA752='Control Panel'!$F$40,$AA752,IF($AA752='Control Panel'!$F$41,$AA752,"Error -- Availability entered in an incorrect format"))))))))</f>
        <v>N</v>
      </c>
    </row>
    <row r="753" spans="1:28" s="15" customFormat="1" x14ac:dyDescent="0.35">
      <c r="A753" s="7">
        <v>741</v>
      </c>
      <c r="B753" s="6"/>
      <c r="C753" s="12"/>
      <c r="D753" s="8"/>
      <c r="E753" s="12"/>
      <c r="F753" s="216" t="str">
        <f t="shared" si="22"/>
        <v>N/A</v>
      </c>
      <c r="G753" s="6"/>
      <c r="AA753" s="15" t="str">
        <f t="shared" si="23"/>
        <v/>
      </c>
      <c r="AB753" s="15" t="str">
        <f>IF(LEN($AA753)=0,"N",IF(LEN($AA753)&gt;1,"Error -- Availability entered in an incorrect format",IF($AA753='Control Panel'!$F$36,$AA753,IF($AA753='Control Panel'!$F$37,$AA753,IF($AA753='Control Panel'!$F$38,$AA753,IF($AA753='Control Panel'!$F$39,$AA753,IF($AA753='Control Panel'!$F$40,$AA753,IF($AA753='Control Panel'!$F$41,$AA753,"Error -- Availability entered in an incorrect format"))))))))</f>
        <v>N</v>
      </c>
    </row>
    <row r="754" spans="1:28" s="15" customFormat="1" x14ac:dyDescent="0.35">
      <c r="A754" s="7">
        <v>742</v>
      </c>
      <c r="B754" s="6"/>
      <c r="C754" s="12"/>
      <c r="D754" s="8"/>
      <c r="E754" s="12"/>
      <c r="F754" s="216" t="str">
        <f t="shared" si="22"/>
        <v>N/A</v>
      </c>
      <c r="G754" s="6"/>
      <c r="AA754" s="15" t="str">
        <f t="shared" si="23"/>
        <v/>
      </c>
      <c r="AB754" s="15" t="str">
        <f>IF(LEN($AA754)=0,"N",IF(LEN($AA754)&gt;1,"Error -- Availability entered in an incorrect format",IF($AA754='Control Panel'!$F$36,$AA754,IF($AA754='Control Panel'!$F$37,$AA754,IF($AA754='Control Panel'!$F$38,$AA754,IF($AA754='Control Panel'!$F$39,$AA754,IF($AA754='Control Panel'!$F$40,$AA754,IF($AA754='Control Panel'!$F$41,$AA754,"Error -- Availability entered in an incorrect format"))))))))</f>
        <v>N</v>
      </c>
    </row>
    <row r="755" spans="1:28" s="15" customFormat="1" x14ac:dyDescent="0.35">
      <c r="A755" s="7">
        <v>743</v>
      </c>
      <c r="B755" s="6"/>
      <c r="C755" s="12"/>
      <c r="D755" s="8"/>
      <c r="E755" s="12"/>
      <c r="F755" s="216" t="str">
        <f t="shared" si="22"/>
        <v>N/A</v>
      </c>
      <c r="G755" s="6"/>
      <c r="AA755" s="15" t="str">
        <f t="shared" si="23"/>
        <v/>
      </c>
      <c r="AB755" s="15" t="str">
        <f>IF(LEN($AA755)=0,"N",IF(LEN($AA755)&gt;1,"Error -- Availability entered in an incorrect format",IF($AA755='Control Panel'!$F$36,$AA755,IF($AA755='Control Panel'!$F$37,$AA755,IF($AA755='Control Panel'!$F$38,$AA755,IF($AA755='Control Panel'!$F$39,$AA755,IF($AA755='Control Panel'!$F$40,$AA755,IF($AA755='Control Panel'!$F$41,$AA755,"Error -- Availability entered in an incorrect format"))))))))</f>
        <v>N</v>
      </c>
    </row>
    <row r="756" spans="1:28" s="15" customFormat="1" x14ac:dyDescent="0.35">
      <c r="A756" s="7">
        <v>744</v>
      </c>
      <c r="B756" s="6"/>
      <c r="C756" s="12"/>
      <c r="D756" s="8"/>
      <c r="E756" s="12"/>
      <c r="F756" s="216" t="str">
        <f t="shared" si="22"/>
        <v>N/A</v>
      </c>
      <c r="G756" s="6"/>
      <c r="AA756" s="15" t="str">
        <f t="shared" si="23"/>
        <v/>
      </c>
      <c r="AB756" s="15" t="str">
        <f>IF(LEN($AA756)=0,"N",IF(LEN($AA756)&gt;1,"Error -- Availability entered in an incorrect format",IF($AA756='Control Panel'!$F$36,$AA756,IF($AA756='Control Panel'!$F$37,$AA756,IF($AA756='Control Panel'!$F$38,$AA756,IF($AA756='Control Panel'!$F$39,$AA756,IF($AA756='Control Panel'!$F$40,$AA756,IF($AA756='Control Panel'!$F$41,$AA756,"Error -- Availability entered in an incorrect format"))))))))</f>
        <v>N</v>
      </c>
    </row>
    <row r="757" spans="1:28" s="15" customFormat="1" x14ac:dyDescent="0.35">
      <c r="A757" s="7">
        <v>745</v>
      </c>
      <c r="B757" s="6"/>
      <c r="C757" s="12"/>
      <c r="D757" s="8"/>
      <c r="E757" s="12"/>
      <c r="F757" s="216" t="str">
        <f t="shared" si="22"/>
        <v>N/A</v>
      </c>
      <c r="G757" s="6"/>
      <c r="AA757" s="15" t="str">
        <f t="shared" si="23"/>
        <v/>
      </c>
      <c r="AB757" s="15" t="str">
        <f>IF(LEN($AA757)=0,"N",IF(LEN($AA757)&gt;1,"Error -- Availability entered in an incorrect format",IF($AA757='Control Panel'!$F$36,$AA757,IF($AA757='Control Panel'!$F$37,$AA757,IF($AA757='Control Panel'!$F$38,$AA757,IF($AA757='Control Panel'!$F$39,$AA757,IF($AA757='Control Panel'!$F$40,$AA757,IF($AA757='Control Panel'!$F$41,$AA757,"Error -- Availability entered in an incorrect format"))))))))</f>
        <v>N</v>
      </c>
    </row>
    <row r="758" spans="1:28" s="15" customFormat="1" x14ac:dyDescent="0.35">
      <c r="A758" s="7">
        <v>746</v>
      </c>
      <c r="B758" s="6"/>
      <c r="C758" s="12"/>
      <c r="D758" s="8"/>
      <c r="E758" s="12"/>
      <c r="F758" s="216" t="str">
        <f t="shared" si="22"/>
        <v>N/A</v>
      </c>
      <c r="G758" s="6"/>
      <c r="AA758" s="15" t="str">
        <f t="shared" si="23"/>
        <v/>
      </c>
      <c r="AB758" s="15" t="str">
        <f>IF(LEN($AA758)=0,"N",IF(LEN($AA758)&gt;1,"Error -- Availability entered in an incorrect format",IF($AA758='Control Panel'!$F$36,$AA758,IF($AA758='Control Panel'!$F$37,$AA758,IF($AA758='Control Panel'!$F$38,$AA758,IF($AA758='Control Panel'!$F$39,$AA758,IF($AA758='Control Panel'!$F$40,$AA758,IF($AA758='Control Panel'!$F$41,$AA758,"Error -- Availability entered in an incorrect format"))))))))</f>
        <v>N</v>
      </c>
    </row>
    <row r="759" spans="1:28" s="15" customFormat="1" x14ac:dyDescent="0.35">
      <c r="A759" s="7">
        <v>747</v>
      </c>
      <c r="B759" s="6"/>
      <c r="C759" s="12"/>
      <c r="D759" s="8"/>
      <c r="E759" s="12"/>
      <c r="F759" s="216" t="str">
        <f t="shared" si="22"/>
        <v>N/A</v>
      </c>
      <c r="G759" s="6"/>
      <c r="AA759" s="15" t="str">
        <f t="shared" si="23"/>
        <v/>
      </c>
      <c r="AB759" s="15" t="str">
        <f>IF(LEN($AA759)=0,"N",IF(LEN($AA759)&gt;1,"Error -- Availability entered in an incorrect format",IF($AA759='Control Panel'!$F$36,$AA759,IF($AA759='Control Panel'!$F$37,$AA759,IF($AA759='Control Panel'!$F$38,$AA759,IF($AA759='Control Panel'!$F$39,$AA759,IF($AA759='Control Panel'!$F$40,$AA759,IF($AA759='Control Panel'!$F$41,$AA759,"Error -- Availability entered in an incorrect format"))))))))</f>
        <v>N</v>
      </c>
    </row>
    <row r="760" spans="1:28" s="15" customFormat="1" x14ac:dyDescent="0.35">
      <c r="A760" s="7">
        <v>748</v>
      </c>
      <c r="B760" s="6"/>
      <c r="C760" s="12"/>
      <c r="D760" s="8"/>
      <c r="E760" s="12"/>
      <c r="F760" s="216" t="str">
        <f t="shared" si="22"/>
        <v>N/A</v>
      </c>
      <c r="G760" s="6"/>
      <c r="AA760" s="15" t="str">
        <f t="shared" si="23"/>
        <v/>
      </c>
      <c r="AB760" s="15" t="str">
        <f>IF(LEN($AA760)=0,"N",IF(LEN($AA760)&gt;1,"Error -- Availability entered in an incorrect format",IF($AA760='Control Panel'!$F$36,$AA760,IF($AA760='Control Panel'!$F$37,$AA760,IF($AA760='Control Panel'!$F$38,$AA760,IF($AA760='Control Panel'!$F$39,$AA760,IF($AA760='Control Panel'!$F$40,$AA760,IF($AA760='Control Panel'!$F$41,$AA760,"Error -- Availability entered in an incorrect format"))))))))</f>
        <v>N</v>
      </c>
    </row>
    <row r="761" spans="1:28" s="15" customFormat="1" x14ac:dyDescent="0.35">
      <c r="A761" s="7">
        <v>749</v>
      </c>
      <c r="B761" s="6"/>
      <c r="C761" s="12"/>
      <c r="D761" s="8"/>
      <c r="E761" s="12"/>
      <c r="F761" s="216" t="str">
        <f t="shared" si="22"/>
        <v>N/A</v>
      </c>
      <c r="G761" s="6"/>
      <c r="AA761" s="15" t="str">
        <f t="shared" si="23"/>
        <v/>
      </c>
      <c r="AB761" s="15" t="str">
        <f>IF(LEN($AA761)=0,"N",IF(LEN($AA761)&gt;1,"Error -- Availability entered in an incorrect format",IF($AA761='Control Panel'!$F$36,$AA761,IF($AA761='Control Panel'!$F$37,$AA761,IF($AA761='Control Panel'!$F$38,$AA761,IF($AA761='Control Panel'!$F$39,$AA761,IF($AA761='Control Panel'!$F$40,$AA761,IF($AA761='Control Panel'!$F$41,$AA761,"Error -- Availability entered in an incorrect format"))))))))</f>
        <v>N</v>
      </c>
    </row>
    <row r="762" spans="1:28" s="15" customFormat="1" x14ac:dyDescent="0.35">
      <c r="A762" s="7">
        <v>750</v>
      </c>
      <c r="B762" s="6"/>
      <c r="C762" s="12"/>
      <c r="D762" s="8"/>
      <c r="E762" s="12"/>
      <c r="F762" s="216" t="str">
        <f t="shared" si="22"/>
        <v>N/A</v>
      </c>
      <c r="G762" s="6"/>
      <c r="AA762" s="15" t="str">
        <f t="shared" si="23"/>
        <v/>
      </c>
      <c r="AB762" s="15" t="str">
        <f>IF(LEN($AA762)=0,"N",IF(LEN($AA762)&gt;1,"Error -- Availability entered in an incorrect format",IF($AA762='Control Panel'!$F$36,$AA762,IF($AA762='Control Panel'!$F$37,$AA762,IF($AA762='Control Panel'!$F$38,$AA762,IF($AA762='Control Panel'!$F$39,$AA762,IF($AA762='Control Panel'!$F$40,$AA762,IF($AA762='Control Panel'!$F$41,$AA762,"Error -- Availability entered in an incorrect format"))))))))</f>
        <v>N</v>
      </c>
    </row>
    <row r="763" spans="1:28" s="15" customFormat="1" x14ac:dyDescent="0.35">
      <c r="A763" s="7">
        <v>751</v>
      </c>
      <c r="B763" s="6"/>
      <c r="C763" s="12"/>
      <c r="D763" s="8"/>
      <c r="E763" s="12"/>
      <c r="F763" s="216" t="str">
        <f t="shared" si="22"/>
        <v>N/A</v>
      </c>
      <c r="G763" s="6"/>
      <c r="AA763" s="15" t="str">
        <f t="shared" si="23"/>
        <v/>
      </c>
      <c r="AB763" s="15" t="str">
        <f>IF(LEN($AA763)=0,"N",IF(LEN($AA763)&gt;1,"Error -- Availability entered in an incorrect format",IF($AA763='Control Panel'!$F$36,$AA763,IF($AA763='Control Panel'!$F$37,$AA763,IF($AA763='Control Panel'!$F$38,$AA763,IF($AA763='Control Panel'!$F$39,$AA763,IF($AA763='Control Panel'!$F$40,$AA763,IF($AA763='Control Panel'!$F$41,$AA763,"Error -- Availability entered in an incorrect format"))))))))</f>
        <v>N</v>
      </c>
    </row>
    <row r="764" spans="1:28" s="15" customFormat="1" x14ac:dyDescent="0.35">
      <c r="A764" s="7">
        <v>752</v>
      </c>
      <c r="B764" s="6"/>
      <c r="C764" s="12"/>
      <c r="D764" s="8"/>
      <c r="E764" s="12"/>
      <c r="F764" s="216" t="str">
        <f t="shared" si="22"/>
        <v>N/A</v>
      </c>
      <c r="G764" s="6"/>
      <c r="AA764" s="15" t="str">
        <f t="shared" si="23"/>
        <v/>
      </c>
      <c r="AB764" s="15" t="str">
        <f>IF(LEN($AA764)=0,"N",IF(LEN($AA764)&gt;1,"Error -- Availability entered in an incorrect format",IF($AA764='Control Panel'!$F$36,$AA764,IF($AA764='Control Panel'!$F$37,$AA764,IF($AA764='Control Panel'!$F$38,$AA764,IF($AA764='Control Panel'!$F$39,$AA764,IF($AA764='Control Panel'!$F$40,$AA764,IF($AA764='Control Panel'!$F$41,$AA764,"Error -- Availability entered in an incorrect format"))))))))</f>
        <v>N</v>
      </c>
    </row>
    <row r="765" spans="1:28" s="15" customFormat="1" x14ac:dyDescent="0.35">
      <c r="A765" s="7">
        <v>753</v>
      </c>
      <c r="B765" s="6"/>
      <c r="C765" s="12"/>
      <c r="D765" s="8"/>
      <c r="E765" s="12"/>
      <c r="F765" s="216" t="str">
        <f t="shared" si="22"/>
        <v>N/A</v>
      </c>
      <c r="G765" s="6"/>
      <c r="AA765" s="15" t="str">
        <f t="shared" si="23"/>
        <v/>
      </c>
      <c r="AB765" s="15" t="str">
        <f>IF(LEN($AA765)=0,"N",IF(LEN($AA765)&gt;1,"Error -- Availability entered in an incorrect format",IF($AA765='Control Panel'!$F$36,$AA765,IF($AA765='Control Panel'!$F$37,$AA765,IF($AA765='Control Panel'!$F$38,$AA765,IF($AA765='Control Panel'!$F$39,$AA765,IF($AA765='Control Panel'!$F$40,$AA765,IF($AA765='Control Panel'!$F$41,$AA765,"Error -- Availability entered in an incorrect format"))))))))</f>
        <v>N</v>
      </c>
    </row>
    <row r="766" spans="1:28" s="15" customFormat="1" x14ac:dyDescent="0.35">
      <c r="A766" s="7">
        <v>754</v>
      </c>
      <c r="B766" s="6"/>
      <c r="C766" s="12"/>
      <c r="D766" s="8"/>
      <c r="E766" s="12"/>
      <c r="F766" s="216" t="str">
        <f t="shared" si="22"/>
        <v>N/A</v>
      </c>
      <c r="G766" s="6"/>
      <c r="AA766" s="15" t="str">
        <f t="shared" si="23"/>
        <v/>
      </c>
      <c r="AB766" s="15" t="str">
        <f>IF(LEN($AA766)=0,"N",IF(LEN($AA766)&gt;1,"Error -- Availability entered in an incorrect format",IF($AA766='Control Panel'!$F$36,$AA766,IF($AA766='Control Panel'!$F$37,$AA766,IF($AA766='Control Panel'!$F$38,$AA766,IF($AA766='Control Panel'!$F$39,$AA766,IF($AA766='Control Panel'!$F$40,$AA766,IF($AA766='Control Panel'!$F$41,$AA766,"Error -- Availability entered in an incorrect format"))))))))</f>
        <v>N</v>
      </c>
    </row>
    <row r="767" spans="1:28" s="15" customFormat="1" x14ac:dyDescent="0.35">
      <c r="A767" s="7">
        <v>755</v>
      </c>
      <c r="B767" s="6"/>
      <c r="C767" s="12"/>
      <c r="D767" s="8"/>
      <c r="E767" s="12"/>
      <c r="F767" s="216" t="str">
        <f t="shared" si="22"/>
        <v>N/A</v>
      </c>
      <c r="G767" s="6"/>
      <c r="AA767" s="15" t="str">
        <f t="shared" si="23"/>
        <v/>
      </c>
      <c r="AB767" s="15" t="str">
        <f>IF(LEN($AA767)=0,"N",IF(LEN($AA767)&gt;1,"Error -- Availability entered in an incorrect format",IF($AA767='Control Panel'!$F$36,$AA767,IF($AA767='Control Panel'!$F$37,$AA767,IF($AA767='Control Panel'!$F$38,$AA767,IF($AA767='Control Panel'!$F$39,$AA767,IF($AA767='Control Panel'!$F$40,$AA767,IF($AA767='Control Panel'!$F$41,$AA767,"Error -- Availability entered in an incorrect format"))))))))</f>
        <v>N</v>
      </c>
    </row>
    <row r="768" spans="1:28" s="15" customFormat="1" x14ac:dyDescent="0.35">
      <c r="A768" s="7">
        <v>756</v>
      </c>
      <c r="B768" s="6"/>
      <c r="C768" s="12"/>
      <c r="D768" s="8"/>
      <c r="E768" s="12"/>
      <c r="F768" s="216" t="str">
        <f t="shared" si="22"/>
        <v>N/A</v>
      </c>
      <c r="G768" s="6"/>
      <c r="AA768" s="15" t="str">
        <f t="shared" si="23"/>
        <v/>
      </c>
      <c r="AB768" s="15" t="str">
        <f>IF(LEN($AA768)=0,"N",IF(LEN($AA768)&gt;1,"Error -- Availability entered in an incorrect format",IF($AA768='Control Panel'!$F$36,$AA768,IF($AA768='Control Panel'!$F$37,$AA768,IF($AA768='Control Panel'!$F$38,$AA768,IF($AA768='Control Panel'!$F$39,$AA768,IF($AA768='Control Panel'!$F$40,$AA768,IF($AA768='Control Panel'!$F$41,$AA768,"Error -- Availability entered in an incorrect format"))))))))</f>
        <v>N</v>
      </c>
    </row>
    <row r="769" spans="1:28" s="15" customFormat="1" x14ac:dyDescent="0.35">
      <c r="A769" s="7">
        <v>757</v>
      </c>
      <c r="B769" s="6"/>
      <c r="C769" s="12"/>
      <c r="D769" s="8"/>
      <c r="E769" s="12"/>
      <c r="F769" s="216" t="str">
        <f t="shared" si="22"/>
        <v>N/A</v>
      </c>
      <c r="G769" s="6"/>
      <c r="AA769" s="15" t="str">
        <f t="shared" si="23"/>
        <v/>
      </c>
      <c r="AB769" s="15" t="str">
        <f>IF(LEN($AA769)=0,"N",IF(LEN($AA769)&gt;1,"Error -- Availability entered in an incorrect format",IF($AA769='Control Panel'!$F$36,$AA769,IF($AA769='Control Panel'!$F$37,$AA769,IF($AA769='Control Panel'!$F$38,$AA769,IF($AA769='Control Panel'!$F$39,$AA769,IF($AA769='Control Panel'!$F$40,$AA769,IF($AA769='Control Panel'!$F$41,$AA769,"Error -- Availability entered in an incorrect format"))))))))</f>
        <v>N</v>
      </c>
    </row>
    <row r="770" spans="1:28" s="15" customFormat="1" x14ac:dyDescent="0.35">
      <c r="A770" s="7">
        <v>758</v>
      </c>
      <c r="B770" s="6"/>
      <c r="C770" s="12"/>
      <c r="D770" s="8"/>
      <c r="E770" s="12"/>
      <c r="F770" s="216" t="str">
        <f t="shared" si="22"/>
        <v>N/A</v>
      </c>
      <c r="G770" s="6"/>
      <c r="AA770" s="15" t="str">
        <f t="shared" si="23"/>
        <v/>
      </c>
      <c r="AB770" s="15" t="str">
        <f>IF(LEN($AA770)=0,"N",IF(LEN($AA770)&gt;1,"Error -- Availability entered in an incorrect format",IF($AA770='Control Panel'!$F$36,$AA770,IF($AA770='Control Panel'!$F$37,$AA770,IF($AA770='Control Panel'!$F$38,$AA770,IF($AA770='Control Panel'!$F$39,$AA770,IF($AA770='Control Panel'!$F$40,$AA770,IF($AA770='Control Panel'!$F$41,$AA770,"Error -- Availability entered in an incorrect format"))))))))</f>
        <v>N</v>
      </c>
    </row>
    <row r="771" spans="1:28" s="15" customFormat="1" x14ac:dyDescent="0.35">
      <c r="A771" s="7">
        <v>759</v>
      </c>
      <c r="B771" s="6"/>
      <c r="C771" s="12"/>
      <c r="D771" s="8"/>
      <c r="E771" s="12"/>
      <c r="F771" s="216" t="str">
        <f t="shared" si="22"/>
        <v>N/A</v>
      </c>
      <c r="G771" s="6"/>
      <c r="AA771" s="15" t="str">
        <f t="shared" si="23"/>
        <v/>
      </c>
      <c r="AB771" s="15" t="str">
        <f>IF(LEN($AA771)=0,"N",IF(LEN($AA771)&gt;1,"Error -- Availability entered in an incorrect format",IF($AA771='Control Panel'!$F$36,$AA771,IF($AA771='Control Panel'!$F$37,$AA771,IF($AA771='Control Panel'!$F$38,$AA771,IF($AA771='Control Panel'!$F$39,$AA771,IF($AA771='Control Panel'!$F$40,$AA771,IF($AA771='Control Panel'!$F$41,$AA771,"Error -- Availability entered in an incorrect format"))))))))</f>
        <v>N</v>
      </c>
    </row>
    <row r="772" spans="1:28" s="15" customFormat="1" x14ac:dyDescent="0.35">
      <c r="A772" s="7">
        <v>760</v>
      </c>
      <c r="B772" s="6"/>
      <c r="C772" s="12"/>
      <c r="D772" s="8"/>
      <c r="E772" s="12"/>
      <c r="F772" s="216" t="str">
        <f t="shared" si="22"/>
        <v>N/A</v>
      </c>
      <c r="G772" s="6"/>
      <c r="AA772" s="15" t="str">
        <f t="shared" si="23"/>
        <v/>
      </c>
      <c r="AB772" s="15" t="str">
        <f>IF(LEN($AA772)=0,"N",IF(LEN($AA772)&gt;1,"Error -- Availability entered in an incorrect format",IF($AA772='Control Panel'!$F$36,$AA772,IF($AA772='Control Panel'!$F$37,$AA772,IF($AA772='Control Panel'!$F$38,$AA772,IF($AA772='Control Panel'!$F$39,$AA772,IF($AA772='Control Panel'!$F$40,$AA772,IF($AA772='Control Panel'!$F$41,$AA772,"Error -- Availability entered in an incorrect format"))))))))</f>
        <v>N</v>
      </c>
    </row>
    <row r="773" spans="1:28" s="15" customFormat="1" x14ac:dyDescent="0.35">
      <c r="A773" s="7">
        <v>761</v>
      </c>
      <c r="B773" s="6"/>
      <c r="C773" s="12"/>
      <c r="D773" s="8"/>
      <c r="E773" s="12"/>
      <c r="F773" s="216" t="str">
        <f t="shared" si="22"/>
        <v>N/A</v>
      </c>
      <c r="G773" s="6"/>
      <c r="AA773" s="15" t="str">
        <f t="shared" si="23"/>
        <v/>
      </c>
      <c r="AB773" s="15" t="str">
        <f>IF(LEN($AA773)=0,"N",IF(LEN($AA773)&gt;1,"Error -- Availability entered in an incorrect format",IF($AA773='Control Panel'!$F$36,$AA773,IF($AA773='Control Panel'!$F$37,$AA773,IF($AA773='Control Panel'!$F$38,$AA773,IF($AA773='Control Panel'!$F$39,$AA773,IF($AA773='Control Panel'!$F$40,$AA773,IF($AA773='Control Panel'!$F$41,$AA773,"Error -- Availability entered in an incorrect format"))))))))</f>
        <v>N</v>
      </c>
    </row>
    <row r="774" spans="1:28" s="15" customFormat="1" x14ac:dyDescent="0.35">
      <c r="A774" s="7">
        <v>762</v>
      </c>
      <c r="B774" s="6"/>
      <c r="C774" s="12"/>
      <c r="D774" s="8"/>
      <c r="E774" s="12"/>
      <c r="F774" s="216" t="str">
        <f t="shared" si="22"/>
        <v>N/A</v>
      </c>
      <c r="G774" s="6"/>
      <c r="AA774" s="15" t="str">
        <f t="shared" si="23"/>
        <v/>
      </c>
      <c r="AB774" s="15" t="str">
        <f>IF(LEN($AA774)=0,"N",IF(LEN($AA774)&gt;1,"Error -- Availability entered in an incorrect format",IF($AA774='Control Panel'!$F$36,$AA774,IF($AA774='Control Panel'!$F$37,$AA774,IF($AA774='Control Panel'!$F$38,$AA774,IF($AA774='Control Panel'!$F$39,$AA774,IF($AA774='Control Panel'!$F$40,$AA774,IF($AA774='Control Panel'!$F$41,$AA774,"Error -- Availability entered in an incorrect format"))))))))</f>
        <v>N</v>
      </c>
    </row>
    <row r="775" spans="1:28" s="15" customFormat="1" x14ac:dyDescent="0.35">
      <c r="A775" s="7">
        <v>763</v>
      </c>
      <c r="B775" s="6"/>
      <c r="C775" s="12"/>
      <c r="D775" s="8"/>
      <c r="E775" s="12"/>
      <c r="F775" s="216" t="str">
        <f t="shared" si="22"/>
        <v>N/A</v>
      </c>
      <c r="G775" s="6"/>
      <c r="AA775" s="15" t="str">
        <f t="shared" si="23"/>
        <v/>
      </c>
      <c r="AB775" s="15" t="str">
        <f>IF(LEN($AA775)=0,"N",IF(LEN($AA775)&gt;1,"Error -- Availability entered in an incorrect format",IF($AA775='Control Panel'!$F$36,$AA775,IF($AA775='Control Panel'!$F$37,$AA775,IF($AA775='Control Panel'!$F$38,$AA775,IF($AA775='Control Panel'!$F$39,$AA775,IF($AA775='Control Panel'!$F$40,$AA775,IF($AA775='Control Panel'!$F$41,$AA775,"Error -- Availability entered in an incorrect format"))))))))</f>
        <v>N</v>
      </c>
    </row>
    <row r="776" spans="1:28" s="15" customFormat="1" x14ac:dyDescent="0.35">
      <c r="A776" s="7">
        <v>764</v>
      </c>
      <c r="B776" s="6"/>
      <c r="C776" s="12"/>
      <c r="D776" s="8"/>
      <c r="E776" s="12"/>
      <c r="F776" s="216" t="str">
        <f t="shared" si="22"/>
        <v>N/A</v>
      </c>
      <c r="G776" s="6"/>
      <c r="AA776" s="15" t="str">
        <f t="shared" si="23"/>
        <v/>
      </c>
      <c r="AB776" s="15" t="str">
        <f>IF(LEN($AA776)=0,"N",IF(LEN($AA776)&gt;1,"Error -- Availability entered in an incorrect format",IF($AA776='Control Panel'!$F$36,$AA776,IF($AA776='Control Panel'!$F$37,$AA776,IF($AA776='Control Panel'!$F$38,$AA776,IF($AA776='Control Panel'!$F$39,$AA776,IF($AA776='Control Panel'!$F$40,$AA776,IF($AA776='Control Panel'!$F$41,$AA776,"Error -- Availability entered in an incorrect format"))))))))</f>
        <v>N</v>
      </c>
    </row>
    <row r="777" spans="1:28" s="15" customFormat="1" x14ac:dyDescent="0.35">
      <c r="A777" s="7">
        <v>765</v>
      </c>
      <c r="B777" s="6"/>
      <c r="C777" s="12"/>
      <c r="D777" s="8"/>
      <c r="E777" s="12"/>
      <c r="F777" s="216" t="str">
        <f t="shared" si="22"/>
        <v>N/A</v>
      </c>
      <c r="G777" s="6"/>
      <c r="AA777" s="15" t="str">
        <f t="shared" si="23"/>
        <v/>
      </c>
      <c r="AB777" s="15" t="str">
        <f>IF(LEN($AA777)=0,"N",IF(LEN($AA777)&gt;1,"Error -- Availability entered in an incorrect format",IF($AA777='Control Panel'!$F$36,$AA777,IF($AA777='Control Panel'!$F$37,$AA777,IF($AA777='Control Panel'!$F$38,$AA777,IF($AA777='Control Panel'!$F$39,$AA777,IF($AA777='Control Panel'!$F$40,$AA777,IF($AA777='Control Panel'!$F$41,$AA777,"Error -- Availability entered in an incorrect format"))))))))</f>
        <v>N</v>
      </c>
    </row>
    <row r="778" spans="1:28" s="15" customFormat="1" x14ac:dyDescent="0.35">
      <c r="A778" s="7">
        <v>766</v>
      </c>
      <c r="B778" s="6"/>
      <c r="C778" s="12"/>
      <c r="D778" s="8"/>
      <c r="E778" s="12"/>
      <c r="F778" s="216" t="str">
        <f t="shared" si="22"/>
        <v>N/A</v>
      </c>
      <c r="G778" s="6"/>
      <c r="AA778" s="15" t="str">
        <f t="shared" si="23"/>
        <v/>
      </c>
      <c r="AB778" s="15" t="str">
        <f>IF(LEN($AA778)=0,"N",IF(LEN($AA778)&gt;1,"Error -- Availability entered in an incorrect format",IF($AA778='Control Panel'!$F$36,$AA778,IF($AA778='Control Panel'!$F$37,$AA778,IF($AA778='Control Panel'!$F$38,$AA778,IF($AA778='Control Panel'!$F$39,$AA778,IF($AA778='Control Panel'!$F$40,$AA778,IF($AA778='Control Panel'!$F$41,$AA778,"Error -- Availability entered in an incorrect format"))))))))</f>
        <v>N</v>
      </c>
    </row>
    <row r="779" spans="1:28" s="15" customFormat="1" x14ac:dyDescent="0.35">
      <c r="A779" s="7">
        <v>767</v>
      </c>
      <c r="B779" s="6"/>
      <c r="C779" s="12"/>
      <c r="D779" s="8"/>
      <c r="E779" s="12"/>
      <c r="F779" s="216" t="str">
        <f t="shared" si="22"/>
        <v>N/A</v>
      </c>
      <c r="G779" s="6"/>
      <c r="AA779" s="15" t="str">
        <f t="shared" si="23"/>
        <v/>
      </c>
      <c r="AB779" s="15" t="str">
        <f>IF(LEN($AA779)=0,"N",IF(LEN($AA779)&gt;1,"Error -- Availability entered in an incorrect format",IF($AA779='Control Panel'!$F$36,$AA779,IF($AA779='Control Panel'!$F$37,$AA779,IF($AA779='Control Panel'!$F$38,$AA779,IF($AA779='Control Panel'!$F$39,$AA779,IF($AA779='Control Panel'!$F$40,$AA779,IF($AA779='Control Panel'!$F$41,$AA779,"Error -- Availability entered in an incorrect format"))))))))</f>
        <v>N</v>
      </c>
    </row>
    <row r="780" spans="1:28" s="15" customFormat="1" x14ac:dyDescent="0.35">
      <c r="A780" s="7">
        <v>768</v>
      </c>
      <c r="B780" s="6"/>
      <c r="C780" s="12"/>
      <c r="D780" s="8"/>
      <c r="E780" s="12"/>
      <c r="F780" s="216" t="str">
        <f t="shared" si="22"/>
        <v>N/A</v>
      </c>
      <c r="G780" s="6"/>
      <c r="AA780" s="15" t="str">
        <f t="shared" si="23"/>
        <v/>
      </c>
      <c r="AB780" s="15" t="str">
        <f>IF(LEN($AA780)=0,"N",IF(LEN($AA780)&gt;1,"Error -- Availability entered in an incorrect format",IF($AA780='Control Panel'!$F$36,$AA780,IF($AA780='Control Panel'!$F$37,$AA780,IF($AA780='Control Panel'!$F$38,$AA780,IF($AA780='Control Panel'!$F$39,$AA780,IF($AA780='Control Panel'!$F$40,$AA780,IF($AA780='Control Panel'!$F$41,$AA780,"Error -- Availability entered in an incorrect format"))))))))</f>
        <v>N</v>
      </c>
    </row>
    <row r="781" spans="1:28" s="15" customFormat="1" x14ac:dyDescent="0.35">
      <c r="A781" s="7">
        <v>769</v>
      </c>
      <c r="B781" s="6"/>
      <c r="C781" s="12"/>
      <c r="D781" s="8"/>
      <c r="E781" s="12"/>
      <c r="F781" s="216" t="str">
        <f t="shared" si="22"/>
        <v>N/A</v>
      </c>
      <c r="G781" s="6"/>
      <c r="AA781" s="15" t="str">
        <f t="shared" si="23"/>
        <v/>
      </c>
      <c r="AB781" s="15" t="str">
        <f>IF(LEN($AA781)=0,"N",IF(LEN($AA781)&gt;1,"Error -- Availability entered in an incorrect format",IF($AA781='Control Panel'!$F$36,$AA781,IF($AA781='Control Panel'!$F$37,$AA781,IF($AA781='Control Panel'!$F$38,$AA781,IF($AA781='Control Panel'!$F$39,$AA781,IF($AA781='Control Panel'!$F$40,$AA781,IF($AA781='Control Panel'!$F$41,$AA781,"Error -- Availability entered in an incorrect format"))))))))</f>
        <v>N</v>
      </c>
    </row>
    <row r="782" spans="1:28" s="15" customFormat="1" x14ac:dyDescent="0.35">
      <c r="A782" s="7">
        <v>770</v>
      </c>
      <c r="B782" s="6"/>
      <c r="C782" s="12"/>
      <c r="D782" s="8"/>
      <c r="E782" s="12"/>
      <c r="F782" s="216" t="str">
        <f t="shared" ref="F782:F845" si="24">IF($D$10=$A$9,"N/A",$D$10)</f>
        <v>N/A</v>
      </c>
      <c r="G782" s="6"/>
      <c r="AA782" s="15" t="str">
        <f t="shared" ref="AA782:AA845" si="25">TRIM($D782)</f>
        <v/>
      </c>
      <c r="AB782" s="15" t="str">
        <f>IF(LEN($AA782)=0,"N",IF(LEN($AA782)&gt;1,"Error -- Availability entered in an incorrect format",IF($AA782='Control Panel'!$F$36,$AA782,IF($AA782='Control Panel'!$F$37,$AA782,IF($AA782='Control Panel'!$F$38,$AA782,IF($AA782='Control Panel'!$F$39,$AA782,IF($AA782='Control Panel'!$F$40,$AA782,IF($AA782='Control Panel'!$F$41,$AA782,"Error -- Availability entered in an incorrect format"))))))))</f>
        <v>N</v>
      </c>
    </row>
    <row r="783" spans="1:28" s="15" customFormat="1" x14ac:dyDescent="0.35">
      <c r="A783" s="7">
        <v>771</v>
      </c>
      <c r="B783" s="6"/>
      <c r="C783" s="12"/>
      <c r="D783" s="8"/>
      <c r="E783" s="12"/>
      <c r="F783" s="216" t="str">
        <f t="shared" si="24"/>
        <v>N/A</v>
      </c>
      <c r="G783" s="6"/>
      <c r="AA783" s="15" t="str">
        <f t="shared" si="25"/>
        <v/>
      </c>
      <c r="AB783" s="15" t="str">
        <f>IF(LEN($AA783)=0,"N",IF(LEN($AA783)&gt;1,"Error -- Availability entered in an incorrect format",IF($AA783='Control Panel'!$F$36,$AA783,IF($AA783='Control Panel'!$F$37,$AA783,IF($AA783='Control Panel'!$F$38,$AA783,IF($AA783='Control Panel'!$F$39,$AA783,IF($AA783='Control Panel'!$F$40,$AA783,IF($AA783='Control Panel'!$F$41,$AA783,"Error -- Availability entered in an incorrect format"))))))))</f>
        <v>N</v>
      </c>
    </row>
    <row r="784" spans="1:28" s="15" customFormat="1" x14ac:dyDescent="0.35">
      <c r="A784" s="7">
        <v>772</v>
      </c>
      <c r="B784" s="6"/>
      <c r="C784" s="12"/>
      <c r="D784" s="8"/>
      <c r="E784" s="12"/>
      <c r="F784" s="216" t="str">
        <f t="shared" si="24"/>
        <v>N/A</v>
      </c>
      <c r="G784" s="6"/>
      <c r="AA784" s="15" t="str">
        <f t="shared" si="25"/>
        <v/>
      </c>
      <c r="AB784" s="15" t="str">
        <f>IF(LEN($AA784)=0,"N",IF(LEN($AA784)&gt;1,"Error -- Availability entered in an incorrect format",IF($AA784='Control Panel'!$F$36,$AA784,IF($AA784='Control Panel'!$F$37,$AA784,IF($AA784='Control Panel'!$F$38,$AA784,IF($AA784='Control Panel'!$F$39,$AA784,IF($AA784='Control Panel'!$F$40,$AA784,IF($AA784='Control Panel'!$F$41,$AA784,"Error -- Availability entered in an incorrect format"))))))))</f>
        <v>N</v>
      </c>
    </row>
    <row r="785" spans="1:28" s="15" customFormat="1" x14ac:dyDescent="0.35">
      <c r="A785" s="7">
        <v>773</v>
      </c>
      <c r="B785" s="6"/>
      <c r="C785" s="12"/>
      <c r="D785" s="8"/>
      <c r="E785" s="12"/>
      <c r="F785" s="216" t="str">
        <f t="shared" si="24"/>
        <v>N/A</v>
      </c>
      <c r="G785" s="6"/>
      <c r="AA785" s="15" t="str">
        <f t="shared" si="25"/>
        <v/>
      </c>
      <c r="AB785" s="15" t="str">
        <f>IF(LEN($AA785)=0,"N",IF(LEN($AA785)&gt;1,"Error -- Availability entered in an incorrect format",IF($AA785='Control Panel'!$F$36,$AA785,IF($AA785='Control Panel'!$F$37,$AA785,IF($AA785='Control Panel'!$F$38,$AA785,IF($AA785='Control Panel'!$F$39,$AA785,IF($AA785='Control Panel'!$F$40,$AA785,IF($AA785='Control Panel'!$F$41,$AA785,"Error -- Availability entered in an incorrect format"))))))))</f>
        <v>N</v>
      </c>
    </row>
    <row r="786" spans="1:28" s="15" customFormat="1" x14ac:dyDescent="0.35">
      <c r="A786" s="7">
        <v>774</v>
      </c>
      <c r="B786" s="6"/>
      <c r="C786" s="12"/>
      <c r="D786" s="8"/>
      <c r="E786" s="12"/>
      <c r="F786" s="216" t="str">
        <f t="shared" si="24"/>
        <v>N/A</v>
      </c>
      <c r="G786" s="6"/>
      <c r="AA786" s="15" t="str">
        <f t="shared" si="25"/>
        <v/>
      </c>
      <c r="AB786" s="15" t="str">
        <f>IF(LEN($AA786)=0,"N",IF(LEN($AA786)&gt;1,"Error -- Availability entered in an incorrect format",IF($AA786='Control Panel'!$F$36,$AA786,IF($AA786='Control Panel'!$F$37,$AA786,IF($AA786='Control Panel'!$F$38,$AA786,IF($AA786='Control Panel'!$F$39,$AA786,IF($AA786='Control Panel'!$F$40,$AA786,IF($AA786='Control Panel'!$F$41,$AA786,"Error -- Availability entered in an incorrect format"))))))))</f>
        <v>N</v>
      </c>
    </row>
    <row r="787" spans="1:28" s="15" customFormat="1" x14ac:dyDescent="0.35">
      <c r="A787" s="7">
        <v>775</v>
      </c>
      <c r="B787" s="6"/>
      <c r="C787" s="12"/>
      <c r="D787" s="8"/>
      <c r="E787" s="12"/>
      <c r="F787" s="216" t="str">
        <f t="shared" si="24"/>
        <v>N/A</v>
      </c>
      <c r="G787" s="6"/>
      <c r="AA787" s="15" t="str">
        <f t="shared" si="25"/>
        <v/>
      </c>
      <c r="AB787" s="15" t="str">
        <f>IF(LEN($AA787)=0,"N",IF(LEN($AA787)&gt;1,"Error -- Availability entered in an incorrect format",IF($AA787='Control Panel'!$F$36,$AA787,IF($AA787='Control Panel'!$F$37,$AA787,IF($AA787='Control Panel'!$F$38,$AA787,IF($AA787='Control Panel'!$F$39,$AA787,IF($AA787='Control Panel'!$F$40,$AA787,IF($AA787='Control Panel'!$F$41,$AA787,"Error -- Availability entered in an incorrect format"))))))))</f>
        <v>N</v>
      </c>
    </row>
    <row r="788" spans="1:28" s="15" customFormat="1" x14ac:dyDescent="0.35">
      <c r="A788" s="7">
        <v>776</v>
      </c>
      <c r="B788" s="6"/>
      <c r="C788" s="12"/>
      <c r="D788" s="8"/>
      <c r="E788" s="12"/>
      <c r="F788" s="216" t="str">
        <f t="shared" si="24"/>
        <v>N/A</v>
      </c>
      <c r="G788" s="6"/>
      <c r="AA788" s="15" t="str">
        <f t="shared" si="25"/>
        <v/>
      </c>
      <c r="AB788" s="15" t="str">
        <f>IF(LEN($AA788)=0,"N",IF(LEN($AA788)&gt;1,"Error -- Availability entered in an incorrect format",IF($AA788='Control Panel'!$F$36,$AA788,IF($AA788='Control Panel'!$F$37,$AA788,IF($AA788='Control Panel'!$F$38,$AA788,IF($AA788='Control Panel'!$F$39,$AA788,IF($AA788='Control Panel'!$F$40,$AA788,IF($AA788='Control Panel'!$F$41,$AA788,"Error -- Availability entered in an incorrect format"))))))))</f>
        <v>N</v>
      </c>
    </row>
    <row r="789" spans="1:28" s="15" customFormat="1" x14ac:dyDescent="0.35">
      <c r="A789" s="7">
        <v>777</v>
      </c>
      <c r="B789" s="6"/>
      <c r="C789" s="12"/>
      <c r="D789" s="8"/>
      <c r="E789" s="12"/>
      <c r="F789" s="216" t="str">
        <f t="shared" si="24"/>
        <v>N/A</v>
      </c>
      <c r="G789" s="6"/>
      <c r="AA789" s="15" t="str">
        <f t="shared" si="25"/>
        <v/>
      </c>
      <c r="AB789" s="15" t="str">
        <f>IF(LEN($AA789)=0,"N",IF(LEN($AA789)&gt;1,"Error -- Availability entered in an incorrect format",IF($AA789='Control Panel'!$F$36,$AA789,IF($AA789='Control Panel'!$F$37,$AA789,IF($AA789='Control Panel'!$F$38,$AA789,IF($AA789='Control Panel'!$F$39,$AA789,IF($AA789='Control Panel'!$F$40,$AA789,IF($AA789='Control Panel'!$F$41,$AA789,"Error -- Availability entered in an incorrect format"))))))))</f>
        <v>N</v>
      </c>
    </row>
    <row r="790" spans="1:28" s="15" customFormat="1" x14ac:dyDescent="0.35">
      <c r="A790" s="7">
        <v>778</v>
      </c>
      <c r="B790" s="6"/>
      <c r="C790" s="12"/>
      <c r="D790" s="8"/>
      <c r="E790" s="12"/>
      <c r="F790" s="216" t="str">
        <f t="shared" si="24"/>
        <v>N/A</v>
      </c>
      <c r="G790" s="6"/>
      <c r="AA790" s="15" t="str">
        <f t="shared" si="25"/>
        <v/>
      </c>
      <c r="AB790" s="15" t="str">
        <f>IF(LEN($AA790)=0,"N",IF(LEN($AA790)&gt;1,"Error -- Availability entered in an incorrect format",IF($AA790='Control Panel'!$F$36,$AA790,IF($AA790='Control Panel'!$F$37,$AA790,IF($AA790='Control Panel'!$F$38,$AA790,IF($AA790='Control Panel'!$F$39,$AA790,IF($AA790='Control Panel'!$F$40,$AA790,IF($AA790='Control Panel'!$F$41,$AA790,"Error -- Availability entered in an incorrect format"))))))))</f>
        <v>N</v>
      </c>
    </row>
    <row r="791" spans="1:28" s="15" customFormat="1" x14ac:dyDescent="0.35">
      <c r="A791" s="7">
        <v>779</v>
      </c>
      <c r="B791" s="6"/>
      <c r="C791" s="12"/>
      <c r="D791" s="8"/>
      <c r="E791" s="12"/>
      <c r="F791" s="216" t="str">
        <f t="shared" si="24"/>
        <v>N/A</v>
      </c>
      <c r="G791" s="6"/>
      <c r="AA791" s="15" t="str">
        <f t="shared" si="25"/>
        <v/>
      </c>
      <c r="AB791" s="15" t="str">
        <f>IF(LEN($AA791)=0,"N",IF(LEN($AA791)&gt;1,"Error -- Availability entered in an incorrect format",IF($AA791='Control Panel'!$F$36,$AA791,IF($AA791='Control Panel'!$F$37,$AA791,IF($AA791='Control Panel'!$F$38,$AA791,IF($AA791='Control Panel'!$F$39,$AA791,IF($AA791='Control Panel'!$F$40,$AA791,IF($AA791='Control Panel'!$F$41,$AA791,"Error -- Availability entered in an incorrect format"))))))))</f>
        <v>N</v>
      </c>
    </row>
    <row r="792" spans="1:28" s="15" customFormat="1" x14ac:dyDescent="0.35">
      <c r="A792" s="7">
        <v>780</v>
      </c>
      <c r="B792" s="6"/>
      <c r="C792" s="12"/>
      <c r="D792" s="8"/>
      <c r="E792" s="12"/>
      <c r="F792" s="216" t="str">
        <f t="shared" si="24"/>
        <v>N/A</v>
      </c>
      <c r="G792" s="6"/>
      <c r="AA792" s="15" t="str">
        <f t="shared" si="25"/>
        <v/>
      </c>
      <c r="AB792" s="15" t="str">
        <f>IF(LEN($AA792)=0,"N",IF(LEN($AA792)&gt;1,"Error -- Availability entered in an incorrect format",IF($AA792='Control Panel'!$F$36,$AA792,IF($AA792='Control Panel'!$F$37,$AA792,IF($AA792='Control Panel'!$F$38,$AA792,IF($AA792='Control Panel'!$F$39,$AA792,IF($AA792='Control Panel'!$F$40,$AA792,IF($AA792='Control Panel'!$F$41,$AA792,"Error -- Availability entered in an incorrect format"))))))))</f>
        <v>N</v>
      </c>
    </row>
    <row r="793" spans="1:28" s="15" customFormat="1" x14ac:dyDescent="0.35">
      <c r="A793" s="7">
        <v>781</v>
      </c>
      <c r="B793" s="6"/>
      <c r="C793" s="12"/>
      <c r="D793" s="8"/>
      <c r="E793" s="12"/>
      <c r="F793" s="216" t="str">
        <f t="shared" si="24"/>
        <v>N/A</v>
      </c>
      <c r="G793" s="6"/>
      <c r="AA793" s="15" t="str">
        <f t="shared" si="25"/>
        <v/>
      </c>
      <c r="AB793" s="15" t="str">
        <f>IF(LEN($AA793)=0,"N",IF(LEN($AA793)&gt;1,"Error -- Availability entered in an incorrect format",IF($AA793='Control Panel'!$F$36,$AA793,IF($AA793='Control Panel'!$F$37,$AA793,IF($AA793='Control Panel'!$F$38,$AA793,IF($AA793='Control Panel'!$F$39,$AA793,IF($AA793='Control Panel'!$F$40,$AA793,IF($AA793='Control Panel'!$F$41,$AA793,"Error -- Availability entered in an incorrect format"))))))))</f>
        <v>N</v>
      </c>
    </row>
    <row r="794" spans="1:28" s="15" customFormat="1" x14ac:dyDescent="0.35">
      <c r="A794" s="7">
        <v>782</v>
      </c>
      <c r="B794" s="6"/>
      <c r="C794" s="12"/>
      <c r="D794" s="8"/>
      <c r="E794" s="12"/>
      <c r="F794" s="216" t="str">
        <f t="shared" si="24"/>
        <v>N/A</v>
      </c>
      <c r="G794" s="6"/>
      <c r="AA794" s="15" t="str">
        <f t="shared" si="25"/>
        <v/>
      </c>
      <c r="AB794" s="15" t="str">
        <f>IF(LEN($AA794)=0,"N",IF(LEN($AA794)&gt;1,"Error -- Availability entered in an incorrect format",IF($AA794='Control Panel'!$F$36,$AA794,IF($AA794='Control Panel'!$F$37,$AA794,IF($AA794='Control Panel'!$F$38,$AA794,IF($AA794='Control Panel'!$F$39,$AA794,IF($AA794='Control Panel'!$F$40,$AA794,IF($AA794='Control Panel'!$F$41,$AA794,"Error -- Availability entered in an incorrect format"))))))))</f>
        <v>N</v>
      </c>
    </row>
    <row r="795" spans="1:28" s="15" customFormat="1" x14ac:dyDescent="0.35">
      <c r="A795" s="7">
        <v>783</v>
      </c>
      <c r="B795" s="6"/>
      <c r="C795" s="12"/>
      <c r="D795" s="8"/>
      <c r="E795" s="12"/>
      <c r="F795" s="216" t="str">
        <f t="shared" si="24"/>
        <v>N/A</v>
      </c>
      <c r="G795" s="6"/>
      <c r="AA795" s="15" t="str">
        <f t="shared" si="25"/>
        <v/>
      </c>
      <c r="AB795" s="15" t="str">
        <f>IF(LEN($AA795)=0,"N",IF(LEN($AA795)&gt;1,"Error -- Availability entered in an incorrect format",IF($AA795='Control Panel'!$F$36,$AA795,IF($AA795='Control Panel'!$F$37,$AA795,IF($AA795='Control Panel'!$F$38,$AA795,IF($AA795='Control Panel'!$F$39,$AA795,IF($AA795='Control Panel'!$F$40,$AA795,IF($AA795='Control Panel'!$F$41,$AA795,"Error -- Availability entered in an incorrect format"))))))))</f>
        <v>N</v>
      </c>
    </row>
    <row r="796" spans="1:28" s="15" customFormat="1" x14ac:dyDescent="0.35">
      <c r="A796" s="7">
        <v>784</v>
      </c>
      <c r="B796" s="6"/>
      <c r="C796" s="12"/>
      <c r="D796" s="8"/>
      <c r="E796" s="12"/>
      <c r="F796" s="216" t="str">
        <f t="shared" si="24"/>
        <v>N/A</v>
      </c>
      <c r="G796" s="6"/>
      <c r="AA796" s="15" t="str">
        <f t="shared" si="25"/>
        <v/>
      </c>
      <c r="AB796" s="15" t="str">
        <f>IF(LEN($AA796)=0,"N",IF(LEN($AA796)&gt;1,"Error -- Availability entered in an incorrect format",IF($AA796='Control Panel'!$F$36,$AA796,IF($AA796='Control Panel'!$F$37,$AA796,IF($AA796='Control Panel'!$F$38,$AA796,IF($AA796='Control Panel'!$F$39,$AA796,IF($AA796='Control Panel'!$F$40,$AA796,IF($AA796='Control Panel'!$F$41,$AA796,"Error -- Availability entered in an incorrect format"))))))))</f>
        <v>N</v>
      </c>
    </row>
    <row r="797" spans="1:28" s="15" customFormat="1" x14ac:dyDescent="0.35">
      <c r="A797" s="7">
        <v>785</v>
      </c>
      <c r="B797" s="6"/>
      <c r="C797" s="12"/>
      <c r="D797" s="8"/>
      <c r="E797" s="12"/>
      <c r="F797" s="216" t="str">
        <f t="shared" si="24"/>
        <v>N/A</v>
      </c>
      <c r="G797" s="6"/>
      <c r="AA797" s="15" t="str">
        <f t="shared" si="25"/>
        <v/>
      </c>
      <c r="AB797" s="15" t="str">
        <f>IF(LEN($AA797)=0,"N",IF(LEN($AA797)&gt;1,"Error -- Availability entered in an incorrect format",IF($AA797='Control Panel'!$F$36,$AA797,IF($AA797='Control Panel'!$F$37,$AA797,IF($AA797='Control Panel'!$F$38,$AA797,IF($AA797='Control Panel'!$F$39,$AA797,IF($AA797='Control Panel'!$F$40,$AA797,IF($AA797='Control Panel'!$F$41,$AA797,"Error -- Availability entered in an incorrect format"))))))))</f>
        <v>N</v>
      </c>
    </row>
    <row r="798" spans="1:28" s="15" customFormat="1" x14ac:dyDescent="0.35">
      <c r="A798" s="7">
        <v>786</v>
      </c>
      <c r="B798" s="6"/>
      <c r="C798" s="12"/>
      <c r="D798" s="8"/>
      <c r="E798" s="12"/>
      <c r="F798" s="216" t="str">
        <f t="shared" si="24"/>
        <v>N/A</v>
      </c>
      <c r="G798" s="6"/>
      <c r="AA798" s="15" t="str">
        <f t="shared" si="25"/>
        <v/>
      </c>
      <c r="AB798" s="15" t="str">
        <f>IF(LEN($AA798)=0,"N",IF(LEN($AA798)&gt;1,"Error -- Availability entered in an incorrect format",IF($AA798='Control Panel'!$F$36,$AA798,IF($AA798='Control Panel'!$F$37,$AA798,IF($AA798='Control Panel'!$F$38,$AA798,IF($AA798='Control Panel'!$F$39,$AA798,IF($AA798='Control Panel'!$F$40,$AA798,IF($AA798='Control Panel'!$F$41,$AA798,"Error -- Availability entered in an incorrect format"))))))))</f>
        <v>N</v>
      </c>
    </row>
    <row r="799" spans="1:28" s="15" customFormat="1" x14ac:dyDescent="0.35">
      <c r="A799" s="7">
        <v>787</v>
      </c>
      <c r="B799" s="6"/>
      <c r="C799" s="12"/>
      <c r="D799" s="8"/>
      <c r="E799" s="12"/>
      <c r="F799" s="216" t="str">
        <f t="shared" si="24"/>
        <v>N/A</v>
      </c>
      <c r="G799" s="6"/>
      <c r="AA799" s="15" t="str">
        <f t="shared" si="25"/>
        <v/>
      </c>
      <c r="AB799" s="15" t="str">
        <f>IF(LEN($AA799)=0,"N",IF(LEN($AA799)&gt;1,"Error -- Availability entered in an incorrect format",IF($AA799='Control Panel'!$F$36,$AA799,IF($AA799='Control Panel'!$F$37,$AA799,IF($AA799='Control Panel'!$F$38,$AA799,IF($AA799='Control Panel'!$F$39,$AA799,IF($AA799='Control Panel'!$F$40,$AA799,IF($AA799='Control Panel'!$F$41,$AA799,"Error -- Availability entered in an incorrect format"))))))))</f>
        <v>N</v>
      </c>
    </row>
    <row r="800" spans="1:28" s="15" customFormat="1" x14ac:dyDescent="0.35">
      <c r="A800" s="7">
        <v>788</v>
      </c>
      <c r="B800" s="6"/>
      <c r="C800" s="12"/>
      <c r="D800" s="8"/>
      <c r="E800" s="12"/>
      <c r="F800" s="216" t="str">
        <f t="shared" si="24"/>
        <v>N/A</v>
      </c>
      <c r="G800" s="6"/>
      <c r="AA800" s="15" t="str">
        <f t="shared" si="25"/>
        <v/>
      </c>
      <c r="AB800" s="15" t="str">
        <f>IF(LEN($AA800)=0,"N",IF(LEN($AA800)&gt;1,"Error -- Availability entered in an incorrect format",IF($AA800='Control Panel'!$F$36,$AA800,IF($AA800='Control Panel'!$F$37,$AA800,IF($AA800='Control Panel'!$F$38,$AA800,IF($AA800='Control Panel'!$F$39,$AA800,IF($AA800='Control Panel'!$F$40,$AA800,IF($AA800='Control Panel'!$F$41,$AA800,"Error -- Availability entered in an incorrect format"))))))))</f>
        <v>N</v>
      </c>
    </row>
    <row r="801" spans="1:28" s="15" customFormat="1" x14ac:dyDescent="0.35">
      <c r="A801" s="7">
        <v>789</v>
      </c>
      <c r="B801" s="6"/>
      <c r="C801" s="12"/>
      <c r="D801" s="8"/>
      <c r="E801" s="12"/>
      <c r="F801" s="216" t="str">
        <f t="shared" si="24"/>
        <v>N/A</v>
      </c>
      <c r="G801" s="6"/>
      <c r="AA801" s="15" t="str">
        <f t="shared" si="25"/>
        <v/>
      </c>
      <c r="AB801" s="15" t="str">
        <f>IF(LEN($AA801)=0,"N",IF(LEN($AA801)&gt;1,"Error -- Availability entered in an incorrect format",IF($AA801='Control Panel'!$F$36,$AA801,IF($AA801='Control Panel'!$F$37,$AA801,IF($AA801='Control Panel'!$F$38,$AA801,IF($AA801='Control Panel'!$F$39,$AA801,IF($AA801='Control Panel'!$F$40,$AA801,IF($AA801='Control Panel'!$F$41,$AA801,"Error -- Availability entered in an incorrect format"))))))))</f>
        <v>N</v>
      </c>
    </row>
    <row r="802" spans="1:28" s="15" customFormat="1" x14ac:dyDescent="0.35">
      <c r="A802" s="7">
        <v>790</v>
      </c>
      <c r="B802" s="6"/>
      <c r="C802" s="12"/>
      <c r="D802" s="8"/>
      <c r="E802" s="12"/>
      <c r="F802" s="216" t="str">
        <f t="shared" si="24"/>
        <v>N/A</v>
      </c>
      <c r="G802" s="6"/>
      <c r="AA802" s="15" t="str">
        <f t="shared" si="25"/>
        <v/>
      </c>
      <c r="AB802" s="15" t="str">
        <f>IF(LEN($AA802)=0,"N",IF(LEN($AA802)&gt;1,"Error -- Availability entered in an incorrect format",IF($AA802='Control Panel'!$F$36,$AA802,IF($AA802='Control Panel'!$F$37,$AA802,IF($AA802='Control Panel'!$F$38,$AA802,IF($AA802='Control Panel'!$F$39,$AA802,IF($AA802='Control Panel'!$F$40,$AA802,IF($AA802='Control Panel'!$F$41,$AA802,"Error -- Availability entered in an incorrect format"))))))))</f>
        <v>N</v>
      </c>
    </row>
    <row r="803" spans="1:28" s="15" customFormat="1" x14ac:dyDescent="0.35">
      <c r="A803" s="7">
        <v>791</v>
      </c>
      <c r="B803" s="6"/>
      <c r="C803" s="12"/>
      <c r="D803" s="8"/>
      <c r="E803" s="12"/>
      <c r="F803" s="216" t="str">
        <f t="shared" si="24"/>
        <v>N/A</v>
      </c>
      <c r="G803" s="6"/>
      <c r="AA803" s="15" t="str">
        <f t="shared" si="25"/>
        <v/>
      </c>
      <c r="AB803" s="15" t="str">
        <f>IF(LEN($AA803)=0,"N",IF(LEN($AA803)&gt;1,"Error -- Availability entered in an incorrect format",IF($AA803='Control Panel'!$F$36,$AA803,IF($AA803='Control Panel'!$F$37,$AA803,IF($AA803='Control Panel'!$F$38,$AA803,IF($AA803='Control Panel'!$F$39,$AA803,IF($AA803='Control Panel'!$F$40,$AA803,IF($AA803='Control Panel'!$F$41,$AA803,"Error -- Availability entered in an incorrect format"))))))))</f>
        <v>N</v>
      </c>
    </row>
    <row r="804" spans="1:28" s="15" customFormat="1" x14ac:dyDescent="0.35">
      <c r="A804" s="7">
        <v>792</v>
      </c>
      <c r="B804" s="6"/>
      <c r="C804" s="12"/>
      <c r="D804" s="8"/>
      <c r="E804" s="12"/>
      <c r="F804" s="216" t="str">
        <f t="shared" si="24"/>
        <v>N/A</v>
      </c>
      <c r="G804" s="6"/>
      <c r="AA804" s="15" t="str">
        <f t="shared" si="25"/>
        <v/>
      </c>
      <c r="AB804" s="15" t="str">
        <f>IF(LEN($AA804)=0,"N",IF(LEN($AA804)&gt;1,"Error -- Availability entered in an incorrect format",IF($AA804='Control Panel'!$F$36,$AA804,IF($AA804='Control Panel'!$F$37,$AA804,IF($AA804='Control Panel'!$F$38,$AA804,IF($AA804='Control Panel'!$F$39,$AA804,IF($AA804='Control Panel'!$F$40,$AA804,IF($AA804='Control Panel'!$F$41,$AA804,"Error -- Availability entered in an incorrect format"))))))))</f>
        <v>N</v>
      </c>
    </row>
    <row r="805" spans="1:28" s="15" customFormat="1" x14ac:dyDescent="0.35">
      <c r="A805" s="7">
        <v>793</v>
      </c>
      <c r="B805" s="6"/>
      <c r="C805" s="12"/>
      <c r="D805" s="8"/>
      <c r="E805" s="12"/>
      <c r="F805" s="216" t="str">
        <f t="shared" si="24"/>
        <v>N/A</v>
      </c>
      <c r="G805" s="6"/>
      <c r="AA805" s="15" t="str">
        <f t="shared" si="25"/>
        <v/>
      </c>
      <c r="AB805" s="15" t="str">
        <f>IF(LEN($AA805)=0,"N",IF(LEN($AA805)&gt;1,"Error -- Availability entered in an incorrect format",IF($AA805='Control Panel'!$F$36,$AA805,IF($AA805='Control Panel'!$F$37,$AA805,IF($AA805='Control Panel'!$F$38,$AA805,IF($AA805='Control Panel'!$F$39,$AA805,IF($AA805='Control Panel'!$F$40,$AA805,IF($AA805='Control Panel'!$F$41,$AA805,"Error -- Availability entered in an incorrect format"))))))))</f>
        <v>N</v>
      </c>
    </row>
    <row r="806" spans="1:28" s="15" customFormat="1" x14ac:dyDescent="0.35">
      <c r="A806" s="7">
        <v>794</v>
      </c>
      <c r="B806" s="6"/>
      <c r="C806" s="12"/>
      <c r="D806" s="8"/>
      <c r="E806" s="12"/>
      <c r="F806" s="216" t="str">
        <f t="shared" si="24"/>
        <v>N/A</v>
      </c>
      <c r="G806" s="6"/>
      <c r="AA806" s="15" t="str">
        <f t="shared" si="25"/>
        <v/>
      </c>
      <c r="AB806" s="15" t="str">
        <f>IF(LEN($AA806)=0,"N",IF(LEN($AA806)&gt;1,"Error -- Availability entered in an incorrect format",IF($AA806='Control Panel'!$F$36,$AA806,IF($AA806='Control Panel'!$F$37,$AA806,IF($AA806='Control Panel'!$F$38,$AA806,IF($AA806='Control Panel'!$F$39,$AA806,IF($AA806='Control Panel'!$F$40,$AA806,IF($AA806='Control Panel'!$F$41,$AA806,"Error -- Availability entered in an incorrect format"))))))))</f>
        <v>N</v>
      </c>
    </row>
    <row r="807" spans="1:28" s="15" customFormat="1" x14ac:dyDescent="0.35">
      <c r="A807" s="7">
        <v>795</v>
      </c>
      <c r="B807" s="6"/>
      <c r="C807" s="12"/>
      <c r="D807" s="8"/>
      <c r="E807" s="12"/>
      <c r="F807" s="216" t="str">
        <f t="shared" si="24"/>
        <v>N/A</v>
      </c>
      <c r="G807" s="6"/>
      <c r="AA807" s="15" t="str">
        <f t="shared" si="25"/>
        <v/>
      </c>
      <c r="AB807" s="15" t="str">
        <f>IF(LEN($AA807)=0,"N",IF(LEN($AA807)&gt;1,"Error -- Availability entered in an incorrect format",IF($AA807='Control Panel'!$F$36,$AA807,IF($AA807='Control Panel'!$F$37,$AA807,IF($AA807='Control Panel'!$F$38,$AA807,IF($AA807='Control Panel'!$F$39,$AA807,IF($AA807='Control Panel'!$F$40,$AA807,IF($AA807='Control Panel'!$F$41,$AA807,"Error -- Availability entered in an incorrect format"))))))))</f>
        <v>N</v>
      </c>
    </row>
    <row r="808" spans="1:28" s="15" customFormat="1" x14ac:dyDescent="0.35">
      <c r="A808" s="7">
        <v>796</v>
      </c>
      <c r="B808" s="6"/>
      <c r="C808" s="12"/>
      <c r="D808" s="8"/>
      <c r="E808" s="12"/>
      <c r="F808" s="216" t="str">
        <f t="shared" si="24"/>
        <v>N/A</v>
      </c>
      <c r="G808" s="6"/>
      <c r="AA808" s="15" t="str">
        <f t="shared" si="25"/>
        <v/>
      </c>
      <c r="AB808" s="15" t="str">
        <f>IF(LEN($AA808)=0,"N",IF(LEN($AA808)&gt;1,"Error -- Availability entered in an incorrect format",IF($AA808='Control Panel'!$F$36,$AA808,IF($AA808='Control Panel'!$F$37,$AA808,IF($AA808='Control Panel'!$F$38,$AA808,IF($AA808='Control Panel'!$F$39,$AA808,IF($AA808='Control Panel'!$F$40,$AA808,IF($AA808='Control Panel'!$F$41,$AA808,"Error -- Availability entered in an incorrect format"))))))))</f>
        <v>N</v>
      </c>
    </row>
    <row r="809" spans="1:28" s="15" customFormat="1" x14ac:dyDescent="0.35">
      <c r="A809" s="7">
        <v>797</v>
      </c>
      <c r="B809" s="6"/>
      <c r="C809" s="12"/>
      <c r="D809" s="8"/>
      <c r="E809" s="12"/>
      <c r="F809" s="216" t="str">
        <f t="shared" si="24"/>
        <v>N/A</v>
      </c>
      <c r="G809" s="6"/>
      <c r="AA809" s="15" t="str">
        <f t="shared" si="25"/>
        <v/>
      </c>
      <c r="AB809" s="15" t="str">
        <f>IF(LEN($AA809)=0,"N",IF(LEN($AA809)&gt;1,"Error -- Availability entered in an incorrect format",IF($AA809='Control Panel'!$F$36,$AA809,IF($AA809='Control Panel'!$F$37,$AA809,IF($AA809='Control Panel'!$F$38,$AA809,IF($AA809='Control Panel'!$F$39,$AA809,IF($AA809='Control Panel'!$F$40,$AA809,IF($AA809='Control Panel'!$F$41,$AA809,"Error -- Availability entered in an incorrect format"))))))))</f>
        <v>N</v>
      </c>
    </row>
    <row r="810" spans="1:28" s="15" customFormat="1" x14ac:dyDescent="0.35">
      <c r="A810" s="7">
        <v>798</v>
      </c>
      <c r="B810" s="6"/>
      <c r="C810" s="12"/>
      <c r="D810" s="8"/>
      <c r="E810" s="12"/>
      <c r="F810" s="216" t="str">
        <f t="shared" si="24"/>
        <v>N/A</v>
      </c>
      <c r="G810" s="6"/>
      <c r="AA810" s="15" t="str">
        <f t="shared" si="25"/>
        <v/>
      </c>
      <c r="AB810" s="15" t="str">
        <f>IF(LEN($AA810)=0,"N",IF(LEN($AA810)&gt;1,"Error -- Availability entered in an incorrect format",IF($AA810='Control Panel'!$F$36,$AA810,IF($AA810='Control Panel'!$F$37,$AA810,IF($AA810='Control Panel'!$F$38,$AA810,IF($AA810='Control Panel'!$F$39,$AA810,IF($AA810='Control Panel'!$F$40,$AA810,IF($AA810='Control Panel'!$F$41,$AA810,"Error -- Availability entered in an incorrect format"))))))))</f>
        <v>N</v>
      </c>
    </row>
    <row r="811" spans="1:28" s="15" customFormat="1" x14ac:dyDescent="0.35">
      <c r="A811" s="7">
        <v>799</v>
      </c>
      <c r="B811" s="6"/>
      <c r="C811" s="12"/>
      <c r="D811" s="8"/>
      <c r="E811" s="12"/>
      <c r="F811" s="216" t="str">
        <f t="shared" si="24"/>
        <v>N/A</v>
      </c>
      <c r="G811" s="6"/>
      <c r="AA811" s="15" t="str">
        <f t="shared" si="25"/>
        <v/>
      </c>
      <c r="AB811" s="15" t="str">
        <f>IF(LEN($AA811)=0,"N",IF(LEN($AA811)&gt;1,"Error -- Availability entered in an incorrect format",IF($AA811='Control Panel'!$F$36,$AA811,IF($AA811='Control Panel'!$F$37,$AA811,IF($AA811='Control Panel'!$F$38,$AA811,IF($AA811='Control Panel'!$F$39,$AA811,IF($AA811='Control Panel'!$F$40,$AA811,IF($AA811='Control Panel'!$F$41,$AA811,"Error -- Availability entered in an incorrect format"))))))))</f>
        <v>N</v>
      </c>
    </row>
    <row r="812" spans="1:28" s="15" customFormat="1" x14ac:dyDescent="0.35">
      <c r="A812" s="7">
        <v>800</v>
      </c>
      <c r="B812" s="6"/>
      <c r="C812" s="12"/>
      <c r="D812" s="8"/>
      <c r="E812" s="12"/>
      <c r="F812" s="216" t="str">
        <f t="shared" si="24"/>
        <v>N/A</v>
      </c>
      <c r="G812" s="6"/>
      <c r="AA812" s="15" t="str">
        <f t="shared" si="25"/>
        <v/>
      </c>
      <c r="AB812" s="15" t="str">
        <f>IF(LEN($AA812)=0,"N",IF(LEN($AA812)&gt;1,"Error -- Availability entered in an incorrect format",IF($AA812='Control Panel'!$F$36,$AA812,IF($AA812='Control Panel'!$F$37,$AA812,IF($AA812='Control Panel'!$F$38,$AA812,IF($AA812='Control Panel'!$F$39,$AA812,IF($AA812='Control Panel'!$F$40,$AA812,IF($AA812='Control Panel'!$F$41,$AA812,"Error -- Availability entered in an incorrect format"))))))))</f>
        <v>N</v>
      </c>
    </row>
    <row r="813" spans="1:28" s="15" customFormat="1" x14ac:dyDescent="0.35">
      <c r="A813" s="7">
        <v>801</v>
      </c>
      <c r="B813" s="6"/>
      <c r="C813" s="12"/>
      <c r="D813" s="8"/>
      <c r="E813" s="12"/>
      <c r="F813" s="216" t="str">
        <f t="shared" si="24"/>
        <v>N/A</v>
      </c>
      <c r="G813" s="6"/>
      <c r="AA813" s="15" t="str">
        <f t="shared" si="25"/>
        <v/>
      </c>
      <c r="AB813" s="15" t="str">
        <f>IF(LEN($AA813)=0,"N",IF(LEN($AA813)&gt;1,"Error -- Availability entered in an incorrect format",IF($AA813='Control Panel'!$F$36,$AA813,IF($AA813='Control Panel'!$F$37,$AA813,IF($AA813='Control Panel'!$F$38,$AA813,IF($AA813='Control Panel'!$F$39,$AA813,IF($AA813='Control Panel'!$F$40,$AA813,IF($AA813='Control Panel'!$F$41,$AA813,"Error -- Availability entered in an incorrect format"))))))))</f>
        <v>N</v>
      </c>
    </row>
    <row r="814" spans="1:28" s="15" customFormat="1" x14ac:dyDescent="0.35">
      <c r="A814" s="7">
        <v>802</v>
      </c>
      <c r="B814" s="6"/>
      <c r="C814" s="12"/>
      <c r="D814" s="8"/>
      <c r="E814" s="12"/>
      <c r="F814" s="216" t="str">
        <f t="shared" si="24"/>
        <v>N/A</v>
      </c>
      <c r="G814" s="6"/>
      <c r="AA814" s="15" t="str">
        <f t="shared" si="25"/>
        <v/>
      </c>
      <c r="AB814" s="15" t="str">
        <f>IF(LEN($AA814)=0,"N",IF(LEN($AA814)&gt;1,"Error -- Availability entered in an incorrect format",IF($AA814='Control Panel'!$F$36,$AA814,IF($AA814='Control Panel'!$F$37,$AA814,IF($AA814='Control Panel'!$F$38,$AA814,IF($AA814='Control Panel'!$F$39,$AA814,IF($AA814='Control Panel'!$F$40,$AA814,IF($AA814='Control Panel'!$F$41,$AA814,"Error -- Availability entered in an incorrect format"))))))))</f>
        <v>N</v>
      </c>
    </row>
    <row r="815" spans="1:28" s="15" customFormat="1" x14ac:dyDescent="0.35">
      <c r="A815" s="7">
        <v>803</v>
      </c>
      <c r="B815" s="6"/>
      <c r="C815" s="12"/>
      <c r="D815" s="8"/>
      <c r="E815" s="12"/>
      <c r="F815" s="216" t="str">
        <f t="shared" si="24"/>
        <v>N/A</v>
      </c>
      <c r="G815" s="6"/>
      <c r="AA815" s="15" t="str">
        <f t="shared" si="25"/>
        <v/>
      </c>
      <c r="AB815" s="15" t="str">
        <f>IF(LEN($AA815)=0,"N",IF(LEN($AA815)&gt;1,"Error -- Availability entered in an incorrect format",IF($AA815='Control Panel'!$F$36,$AA815,IF($AA815='Control Panel'!$F$37,$AA815,IF($AA815='Control Panel'!$F$38,$AA815,IF($AA815='Control Panel'!$F$39,$AA815,IF($AA815='Control Panel'!$F$40,$AA815,IF($AA815='Control Panel'!$F$41,$AA815,"Error -- Availability entered in an incorrect format"))))))))</f>
        <v>N</v>
      </c>
    </row>
    <row r="816" spans="1:28" s="15" customFormat="1" x14ac:dyDescent="0.35">
      <c r="A816" s="7">
        <v>804</v>
      </c>
      <c r="B816" s="6"/>
      <c r="C816" s="12"/>
      <c r="D816" s="8"/>
      <c r="E816" s="12"/>
      <c r="F816" s="216" t="str">
        <f t="shared" si="24"/>
        <v>N/A</v>
      </c>
      <c r="G816" s="6"/>
      <c r="AA816" s="15" t="str">
        <f t="shared" si="25"/>
        <v/>
      </c>
      <c r="AB816" s="15" t="str">
        <f>IF(LEN($AA816)=0,"N",IF(LEN($AA816)&gt;1,"Error -- Availability entered in an incorrect format",IF($AA816='Control Panel'!$F$36,$AA816,IF($AA816='Control Panel'!$F$37,$AA816,IF($AA816='Control Panel'!$F$38,$AA816,IF($AA816='Control Panel'!$F$39,$AA816,IF($AA816='Control Panel'!$F$40,$AA816,IF($AA816='Control Panel'!$F$41,$AA816,"Error -- Availability entered in an incorrect format"))))))))</f>
        <v>N</v>
      </c>
    </row>
    <row r="817" spans="1:28" s="15" customFormat="1" x14ac:dyDescent="0.35">
      <c r="A817" s="7">
        <v>805</v>
      </c>
      <c r="B817" s="6"/>
      <c r="C817" s="12"/>
      <c r="D817" s="8"/>
      <c r="E817" s="12"/>
      <c r="F817" s="216" t="str">
        <f t="shared" si="24"/>
        <v>N/A</v>
      </c>
      <c r="G817" s="6"/>
      <c r="AA817" s="15" t="str">
        <f t="shared" si="25"/>
        <v/>
      </c>
      <c r="AB817" s="15" t="str">
        <f>IF(LEN($AA817)=0,"N",IF(LEN($AA817)&gt;1,"Error -- Availability entered in an incorrect format",IF($AA817='Control Panel'!$F$36,$AA817,IF($AA817='Control Panel'!$F$37,$AA817,IF($AA817='Control Panel'!$F$38,$AA817,IF($AA817='Control Panel'!$F$39,$AA817,IF($AA817='Control Panel'!$F$40,$AA817,IF($AA817='Control Panel'!$F$41,$AA817,"Error -- Availability entered in an incorrect format"))))))))</f>
        <v>N</v>
      </c>
    </row>
    <row r="818" spans="1:28" s="15" customFormat="1" x14ac:dyDescent="0.35">
      <c r="A818" s="7">
        <v>806</v>
      </c>
      <c r="B818" s="6"/>
      <c r="C818" s="12"/>
      <c r="D818" s="8"/>
      <c r="E818" s="12"/>
      <c r="F818" s="216" t="str">
        <f t="shared" si="24"/>
        <v>N/A</v>
      </c>
      <c r="G818" s="6"/>
      <c r="AA818" s="15" t="str">
        <f t="shared" si="25"/>
        <v/>
      </c>
      <c r="AB818" s="15" t="str">
        <f>IF(LEN($AA818)=0,"N",IF(LEN($AA818)&gt;1,"Error -- Availability entered in an incorrect format",IF($AA818='Control Panel'!$F$36,$AA818,IF($AA818='Control Panel'!$F$37,$AA818,IF($AA818='Control Panel'!$F$38,$AA818,IF($AA818='Control Panel'!$F$39,$AA818,IF($AA818='Control Panel'!$F$40,$AA818,IF($AA818='Control Panel'!$F$41,$AA818,"Error -- Availability entered in an incorrect format"))))))))</f>
        <v>N</v>
      </c>
    </row>
    <row r="819" spans="1:28" s="15" customFormat="1" x14ac:dyDescent="0.35">
      <c r="A819" s="7">
        <v>807</v>
      </c>
      <c r="B819" s="6"/>
      <c r="C819" s="12"/>
      <c r="D819" s="8"/>
      <c r="E819" s="12"/>
      <c r="F819" s="216" t="str">
        <f t="shared" si="24"/>
        <v>N/A</v>
      </c>
      <c r="G819" s="6"/>
      <c r="AA819" s="15" t="str">
        <f t="shared" si="25"/>
        <v/>
      </c>
      <c r="AB819" s="15" t="str">
        <f>IF(LEN($AA819)=0,"N",IF(LEN($AA819)&gt;1,"Error -- Availability entered in an incorrect format",IF($AA819='Control Panel'!$F$36,$AA819,IF($AA819='Control Panel'!$F$37,$AA819,IF($AA819='Control Panel'!$F$38,$AA819,IF($AA819='Control Panel'!$F$39,$AA819,IF($AA819='Control Panel'!$F$40,$AA819,IF($AA819='Control Panel'!$F$41,$AA819,"Error -- Availability entered in an incorrect format"))))))))</f>
        <v>N</v>
      </c>
    </row>
    <row r="820" spans="1:28" s="15" customFormat="1" x14ac:dyDescent="0.35">
      <c r="A820" s="7">
        <v>808</v>
      </c>
      <c r="B820" s="6"/>
      <c r="C820" s="12"/>
      <c r="D820" s="8"/>
      <c r="E820" s="12"/>
      <c r="F820" s="216" t="str">
        <f t="shared" si="24"/>
        <v>N/A</v>
      </c>
      <c r="G820" s="6"/>
      <c r="AA820" s="15" t="str">
        <f t="shared" si="25"/>
        <v/>
      </c>
      <c r="AB820" s="15" t="str">
        <f>IF(LEN($AA820)=0,"N",IF(LEN($AA820)&gt;1,"Error -- Availability entered in an incorrect format",IF($AA820='Control Panel'!$F$36,$AA820,IF($AA820='Control Panel'!$F$37,$AA820,IF($AA820='Control Panel'!$F$38,$AA820,IF($AA820='Control Panel'!$F$39,$AA820,IF($AA820='Control Panel'!$F$40,$AA820,IF($AA820='Control Panel'!$F$41,$AA820,"Error -- Availability entered in an incorrect format"))))))))</f>
        <v>N</v>
      </c>
    </row>
    <row r="821" spans="1:28" s="15" customFormat="1" x14ac:dyDescent="0.35">
      <c r="A821" s="7">
        <v>809</v>
      </c>
      <c r="B821" s="6"/>
      <c r="C821" s="12"/>
      <c r="D821" s="8"/>
      <c r="E821" s="12"/>
      <c r="F821" s="216" t="str">
        <f t="shared" si="24"/>
        <v>N/A</v>
      </c>
      <c r="G821" s="6"/>
      <c r="AA821" s="15" t="str">
        <f t="shared" si="25"/>
        <v/>
      </c>
      <c r="AB821" s="15" t="str">
        <f>IF(LEN($AA821)=0,"N",IF(LEN($AA821)&gt;1,"Error -- Availability entered in an incorrect format",IF($AA821='Control Panel'!$F$36,$AA821,IF($AA821='Control Panel'!$F$37,$AA821,IF($AA821='Control Panel'!$F$38,$AA821,IF($AA821='Control Panel'!$F$39,$AA821,IF($AA821='Control Panel'!$F$40,$AA821,IF($AA821='Control Panel'!$F$41,$AA821,"Error -- Availability entered in an incorrect format"))))))))</f>
        <v>N</v>
      </c>
    </row>
    <row r="822" spans="1:28" s="15" customFormat="1" x14ac:dyDescent="0.35">
      <c r="A822" s="7">
        <v>810</v>
      </c>
      <c r="B822" s="6"/>
      <c r="C822" s="12"/>
      <c r="D822" s="8"/>
      <c r="E822" s="12"/>
      <c r="F822" s="216" t="str">
        <f t="shared" si="24"/>
        <v>N/A</v>
      </c>
      <c r="G822" s="6"/>
      <c r="AA822" s="15" t="str">
        <f t="shared" si="25"/>
        <v/>
      </c>
      <c r="AB822" s="15" t="str">
        <f>IF(LEN($AA822)=0,"N",IF(LEN($AA822)&gt;1,"Error -- Availability entered in an incorrect format",IF($AA822='Control Panel'!$F$36,$AA822,IF($AA822='Control Panel'!$F$37,$AA822,IF($AA822='Control Panel'!$F$38,$AA822,IF($AA822='Control Panel'!$F$39,$AA822,IF($AA822='Control Panel'!$F$40,$AA822,IF($AA822='Control Panel'!$F$41,$AA822,"Error -- Availability entered in an incorrect format"))))))))</f>
        <v>N</v>
      </c>
    </row>
    <row r="823" spans="1:28" s="15" customFormat="1" x14ac:dyDescent="0.35">
      <c r="A823" s="7">
        <v>811</v>
      </c>
      <c r="B823" s="6"/>
      <c r="C823" s="12"/>
      <c r="D823" s="8"/>
      <c r="E823" s="12"/>
      <c r="F823" s="216" t="str">
        <f t="shared" si="24"/>
        <v>N/A</v>
      </c>
      <c r="G823" s="6"/>
      <c r="AA823" s="15" t="str">
        <f t="shared" si="25"/>
        <v/>
      </c>
      <c r="AB823" s="15" t="str">
        <f>IF(LEN($AA823)=0,"N",IF(LEN($AA823)&gt;1,"Error -- Availability entered in an incorrect format",IF($AA823='Control Panel'!$F$36,$AA823,IF($AA823='Control Panel'!$F$37,$AA823,IF($AA823='Control Panel'!$F$38,$AA823,IF($AA823='Control Panel'!$F$39,$AA823,IF($AA823='Control Panel'!$F$40,$AA823,IF($AA823='Control Panel'!$F$41,$AA823,"Error -- Availability entered in an incorrect format"))))))))</f>
        <v>N</v>
      </c>
    </row>
    <row r="824" spans="1:28" s="15" customFormat="1" x14ac:dyDescent="0.35">
      <c r="A824" s="7">
        <v>812</v>
      </c>
      <c r="B824" s="6"/>
      <c r="C824" s="12"/>
      <c r="D824" s="8"/>
      <c r="E824" s="12"/>
      <c r="F824" s="216" t="str">
        <f t="shared" si="24"/>
        <v>N/A</v>
      </c>
      <c r="G824" s="6"/>
      <c r="AA824" s="15" t="str">
        <f t="shared" si="25"/>
        <v/>
      </c>
      <c r="AB824" s="15" t="str">
        <f>IF(LEN($AA824)=0,"N",IF(LEN($AA824)&gt;1,"Error -- Availability entered in an incorrect format",IF($AA824='Control Panel'!$F$36,$AA824,IF($AA824='Control Panel'!$F$37,$AA824,IF($AA824='Control Panel'!$F$38,$AA824,IF($AA824='Control Panel'!$F$39,$AA824,IF($AA824='Control Panel'!$F$40,$AA824,IF($AA824='Control Panel'!$F$41,$AA824,"Error -- Availability entered in an incorrect format"))))))))</f>
        <v>N</v>
      </c>
    </row>
    <row r="825" spans="1:28" s="15" customFormat="1" x14ac:dyDescent="0.35">
      <c r="A825" s="7">
        <v>813</v>
      </c>
      <c r="B825" s="6"/>
      <c r="C825" s="12"/>
      <c r="D825" s="8"/>
      <c r="E825" s="12"/>
      <c r="F825" s="216" t="str">
        <f t="shared" si="24"/>
        <v>N/A</v>
      </c>
      <c r="G825" s="6"/>
      <c r="AA825" s="15" t="str">
        <f t="shared" si="25"/>
        <v/>
      </c>
      <c r="AB825" s="15" t="str">
        <f>IF(LEN($AA825)=0,"N",IF(LEN($AA825)&gt;1,"Error -- Availability entered in an incorrect format",IF($AA825='Control Panel'!$F$36,$AA825,IF($AA825='Control Panel'!$F$37,$AA825,IF($AA825='Control Panel'!$F$38,$AA825,IF($AA825='Control Panel'!$F$39,$AA825,IF($AA825='Control Panel'!$F$40,$AA825,IF($AA825='Control Panel'!$F$41,$AA825,"Error -- Availability entered in an incorrect format"))))))))</f>
        <v>N</v>
      </c>
    </row>
    <row r="826" spans="1:28" s="15" customFormat="1" x14ac:dyDescent="0.35">
      <c r="A826" s="7">
        <v>814</v>
      </c>
      <c r="B826" s="6"/>
      <c r="C826" s="12"/>
      <c r="D826" s="8"/>
      <c r="E826" s="12"/>
      <c r="F826" s="216" t="str">
        <f t="shared" si="24"/>
        <v>N/A</v>
      </c>
      <c r="G826" s="6"/>
      <c r="AA826" s="15" t="str">
        <f t="shared" si="25"/>
        <v/>
      </c>
      <c r="AB826" s="15" t="str">
        <f>IF(LEN($AA826)=0,"N",IF(LEN($AA826)&gt;1,"Error -- Availability entered in an incorrect format",IF($AA826='Control Panel'!$F$36,$AA826,IF($AA826='Control Panel'!$F$37,$AA826,IF($AA826='Control Panel'!$F$38,$AA826,IF($AA826='Control Panel'!$F$39,$AA826,IF($AA826='Control Panel'!$F$40,$AA826,IF($AA826='Control Panel'!$F$41,$AA826,"Error -- Availability entered in an incorrect format"))))))))</f>
        <v>N</v>
      </c>
    </row>
    <row r="827" spans="1:28" s="15" customFormat="1" x14ac:dyDescent="0.35">
      <c r="A827" s="7">
        <v>815</v>
      </c>
      <c r="B827" s="6"/>
      <c r="C827" s="12"/>
      <c r="D827" s="8"/>
      <c r="E827" s="12"/>
      <c r="F827" s="216" t="str">
        <f t="shared" si="24"/>
        <v>N/A</v>
      </c>
      <c r="G827" s="6"/>
      <c r="AA827" s="15" t="str">
        <f t="shared" si="25"/>
        <v/>
      </c>
      <c r="AB827" s="15" t="str">
        <f>IF(LEN($AA827)=0,"N",IF(LEN($AA827)&gt;1,"Error -- Availability entered in an incorrect format",IF($AA827='Control Panel'!$F$36,$AA827,IF($AA827='Control Panel'!$F$37,$AA827,IF($AA827='Control Panel'!$F$38,$AA827,IF($AA827='Control Panel'!$F$39,$AA827,IF($AA827='Control Panel'!$F$40,$AA827,IF($AA827='Control Panel'!$F$41,$AA827,"Error -- Availability entered in an incorrect format"))))))))</f>
        <v>N</v>
      </c>
    </row>
    <row r="828" spans="1:28" s="15" customFormat="1" x14ac:dyDescent="0.35">
      <c r="A828" s="7">
        <v>816</v>
      </c>
      <c r="B828" s="6"/>
      <c r="C828" s="12"/>
      <c r="D828" s="8"/>
      <c r="E828" s="12"/>
      <c r="F828" s="216" t="str">
        <f t="shared" si="24"/>
        <v>N/A</v>
      </c>
      <c r="G828" s="6"/>
      <c r="AA828" s="15" t="str">
        <f t="shared" si="25"/>
        <v/>
      </c>
      <c r="AB828" s="15" t="str">
        <f>IF(LEN($AA828)=0,"N",IF(LEN($AA828)&gt;1,"Error -- Availability entered in an incorrect format",IF($AA828='Control Panel'!$F$36,$AA828,IF($AA828='Control Panel'!$F$37,$AA828,IF($AA828='Control Panel'!$F$38,$AA828,IF($AA828='Control Panel'!$F$39,$AA828,IF($AA828='Control Panel'!$F$40,$AA828,IF($AA828='Control Panel'!$F$41,$AA828,"Error -- Availability entered in an incorrect format"))))))))</f>
        <v>N</v>
      </c>
    </row>
    <row r="829" spans="1:28" s="15" customFormat="1" x14ac:dyDescent="0.35">
      <c r="A829" s="7">
        <v>817</v>
      </c>
      <c r="B829" s="6"/>
      <c r="C829" s="12"/>
      <c r="D829" s="8"/>
      <c r="E829" s="12"/>
      <c r="F829" s="216" t="str">
        <f t="shared" si="24"/>
        <v>N/A</v>
      </c>
      <c r="G829" s="6"/>
      <c r="AA829" s="15" t="str">
        <f t="shared" si="25"/>
        <v/>
      </c>
      <c r="AB829" s="15" t="str">
        <f>IF(LEN($AA829)=0,"N",IF(LEN($AA829)&gt;1,"Error -- Availability entered in an incorrect format",IF($AA829='Control Panel'!$F$36,$AA829,IF($AA829='Control Panel'!$F$37,$AA829,IF($AA829='Control Panel'!$F$38,$AA829,IF($AA829='Control Panel'!$F$39,$AA829,IF($AA829='Control Panel'!$F$40,$AA829,IF($AA829='Control Panel'!$F$41,$AA829,"Error -- Availability entered in an incorrect format"))))))))</f>
        <v>N</v>
      </c>
    </row>
    <row r="830" spans="1:28" s="15" customFormat="1" x14ac:dyDescent="0.35">
      <c r="A830" s="7">
        <v>818</v>
      </c>
      <c r="B830" s="6"/>
      <c r="C830" s="12"/>
      <c r="D830" s="8"/>
      <c r="E830" s="12"/>
      <c r="F830" s="216" t="str">
        <f t="shared" si="24"/>
        <v>N/A</v>
      </c>
      <c r="G830" s="6"/>
      <c r="AA830" s="15" t="str">
        <f t="shared" si="25"/>
        <v/>
      </c>
      <c r="AB830" s="15" t="str">
        <f>IF(LEN($AA830)=0,"N",IF(LEN($AA830)&gt;1,"Error -- Availability entered in an incorrect format",IF($AA830='Control Panel'!$F$36,$AA830,IF($AA830='Control Panel'!$F$37,$AA830,IF($AA830='Control Panel'!$F$38,$AA830,IF($AA830='Control Panel'!$F$39,$AA830,IF($AA830='Control Panel'!$F$40,$AA830,IF($AA830='Control Panel'!$F$41,$AA830,"Error -- Availability entered in an incorrect format"))))))))</f>
        <v>N</v>
      </c>
    </row>
    <row r="831" spans="1:28" s="15" customFormat="1" x14ac:dyDescent="0.35">
      <c r="A831" s="7">
        <v>819</v>
      </c>
      <c r="B831" s="6"/>
      <c r="C831" s="12"/>
      <c r="D831" s="8"/>
      <c r="E831" s="12"/>
      <c r="F831" s="216" t="str">
        <f t="shared" si="24"/>
        <v>N/A</v>
      </c>
      <c r="G831" s="6"/>
      <c r="AA831" s="15" t="str">
        <f t="shared" si="25"/>
        <v/>
      </c>
      <c r="AB831" s="15" t="str">
        <f>IF(LEN($AA831)=0,"N",IF(LEN($AA831)&gt;1,"Error -- Availability entered in an incorrect format",IF($AA831='Control Panel'!$F$36,$AA831,IF($AA831='Control Panel'!$F$37,$AA831,IF($AA831='Control Panel'!$F$38,$AA831,IF($AA831='Control Panel'!$F$39,$AA831,IF($AA831='Control Panel'!$F$40,$AA831,IF($AA831='Control Panel'!$F$41,$AA831,"Error -- Availability entered in an incorrect format"))))))))</f>
        <v>N</v>
      </c>
    </row>
    <row r="832" spans="1:28" s="15" customFormat="1" x14ac:dyDescent="0.35">
      <c r="A832" s="7">
        <v>820</v>
      </c>
      <c r="B832" s="6"/>
      <c r="C832" s="12"/>
      <c r="D832" s="8"/>
      <c r="E832" s="12"/>
      <c r="F832" s="216" t="str">
        <f t="shared" si="24"/>
        <v>N/A</v>
      </c>
      <c r="G832" s="6"/>
      <c r="AA832" s="15" t="str">
        <f t="shared" si="25"/>
        <v/>
      </c>
      <c r="AB832" s="15" t="str">
        <f>IF(LEN($AA832)=0,"N",IF(LEN($AA832)&gt;1,"Error -- Availability entered in an incorrect format",IF($AA832='Control Panel'!$F$36,$AA832,IF($AA832='Control Panel'!$F$37,$AA832,IF($AA832='Control Panel'!$F$38,$AA832,IF($AA832='Control Panel'!$F$39,$AA832,IF($AA832='Control Panel'!$F$40,$AA832,IF($AA832='Control Panel'!$F$41,$AA832,"Error -- Availability entered in an incorrect format"))))))))</f>
        <v>N</v>
      </c>
    </row>
    <row r="833" spans="1:28" s="15" customFormat="1" x14ac:dyDescent="0.35">
      <c r="A833" s="7">
        <v>821</v>
      </c>
      <c r="B833" s="6"/>
      <c r="C833" s="12"/>
      <c r="D833" s="8"/>
      <c r="E833" s="12"/>
      <c r="F833" s="216" t="str">
        <f t="shared" si="24"/>
        <v>N/A</v>
      </c>
      <c r="G833" s="6"/>
      <c r="AA833" s="15" t="str">
        <f t="shared" si="25"/>
        <v/>
      </c>
      <c r="AB833" s="15" t="str">
        <f>IF(LEN($AA833)=0,"N",IF(LEN($AA833)&gt;1,"Error -- Availability entered in an incorrect format",IF($AA833='Control Panel'!$F$36,$AA833,IF($AA833='Control Panel'!$F$37,$AA833,IF($AA833='Control Panel'!$F$38,$AA833,IF($AA833='Control Panel'!$F$39,$AA833,IF($AA833='Control Panel'!$F$40,$AA833,IF($AA833='Control Panel'!$F$41,$AA833,"Error -- Availability entered in an incorrect format"))))))))</f>
        <v>N</v>
      </c>
    </row>
    <row r="834" spans="1:28" s="15" customFormat="1" x14ac:dyDescent="0.35">
      <c r="A834" s="7">
        <v>822</v>
      </c>
      <c r="B834" s="6"/>
      <c r="C834" s="12"/>
      <c r="D834" s="8"/>
      <c r="E834" s="12"/>
      <c r="F834" s="216" t="str">
        <f t="shared" si="24"/>
        <v>N/A</v>
      </c>
      <c r="G834" s="6"/>
      <c r="AA834" s="15" t="str">
        <f t="shared" si="25"/>
        <v/>
      </c>
      <c r="AB834" s="15" t="str">
        <f>IF(LEN($AA834)=0,"N",IF(LEN($AA834)&gt;1,"Error -- Availability entered in an incorrect format",IF($AA834='Control Panel'!$F$36,$AA834,IF($AA834='Control Panel'!$F$37,$AA834,IF($AA834='Control Panel'!$F$38,$AA834,IF($AA834='Control Panel'!$F$39,$AA834,IF($AA834='Control Panel'!$F$40,$AA834,IF($AA834='Control Panel'!$F$41,$AA834,"Error -- Availability entered in an incorrect format"))))))))</f>
        <v>N</v>
      </c>
    </row>
    <row r="835" spans="1:28" s="15" customFormat="1" x14ac:dyDescent="0.35">
      <c r="A835" s="7">
        <v>823</v>
      </c>
      <c r="B835" s="6"/>
      <c r="C835" s="12"/>
      <c r="D835" s="8"/>
      <c r="E835" s="12"/>
      <c r="F835" s="216" t="str">
        <f t="shared" si="24"/>
        <v>N/A</v>
      </c>
      <c r="G835" s="6"/>
      <c r="AA835" s="15" t="str">
        <f t="shared" si="25"/>
        <v/>
      </c>
      <c r="AB835" s="15" t="str">
        <f>IF(LEN($AA835)=0,"N",IF(LEN($AA835)&gt;1,"Error -- Availability entered in an incorrect format",IF($AA835='Control Panel'!$F$36,$AA835,IF($AA835='Control Panel'!$F$37,$AA835,IF($AA835='Control Panel'!$F$38,$AA835,IF($AA835='Control Panel'!$F$39,$AA835,IF($AA835='Control Panel'!$F$40,$AA835,IF($AA835='Control Panel'!$F$41,$AA835,"Error -- Availability entered in an incorrect format"))))))))</f>
        <v>N</v>
      </c>
    </row>
    <row r="836" spans="1:28" s="15" customFormat="1" x14ac:dyDescent="0.35">
      <c r="A836" s="7">
        <v>824</v>
      </c>
      <c r="B836" s="6"/>
      <c r="C836" s="12"/>
      <c r="D836" s="8"/>
      <c r="E836" s="12"/>
      <c r="F836" s="216" t="str">
        <f t="shared" si="24"/>
        <v>N/A</v>
      </c>
      <c r="G836" s="6"/>
      <c r="AA836" s="15" t="str">
        <f t="shared" si="25"/>
        <v/>
      </c>
      <c r="AB836" s="15" t="str">
        <f>IF(LEN($AA836)=0,"N",IF(LEN($AA836)&gt;1,"Error -- Availability entered in an incorrect format",IF($AA836='Control Panel'!$F$36,$AA836,IF($AA836='Control Panel'!$F$37,$AA836,IF($AA836='Control Panel'!$F$38,$AA836,IF($AA836='Control Panel'!$F$39,$AA836,IF($AA836='Control Panel'!$F$40,$AA836,IF($AA836='Control Panel'!$F$41,$AA836,"Error -- Availability entered in an incorrect format"))))))))</f>
        <v>N</v>
      </c>
    </row>
    <row r="837" spans="1:28" s="15" customFormat="1" x14ac:dyDescent="0.35">
      <c r="A837" s="7">
        <v>825</v>
      </c>
      <c r="B837" s="6"/>
      <c r="C837" s="12"/>
      <c r="D837" s="8"/>
      <c r="E837" s="12"/>
      <c r="F837" s="216" t="str">
        <f t="shared" si="24"/>
        <v>N/A</v>
      </c>
      <c r="G837" s="6"/>
      <c r="AA837" s="15" t="str">
        <f t="shared" si="25"/>
        <v/>
      </c>
      <c r="AB837" s="15" t="str">
        <f>IF(LEN($AA837)=0,"N",IF(LEN($AA837)&gt;1,"Error -- Availability entered in an incorrect format",IF($AA837='Control Panel'!$F$36,$AA837,IF($AA837='Control Panel'!$F$37,$AA837,IF($AA837='Control Panel'!$F$38,$AA837,IF($AA837='Control Panel'!$F$39,$AA837,IF($AA837='Control Panel'!$F$40,$AA837,IF($AA837='Control Panel'!$F$41,$AA837,"Error -- Availability entered in an incorrect format"))))))))</f>
        <v>N</v>
      </c>
    </row>
    <row r="838" spans="1:28" s="15" customFormat="1" x14ac:dyDescent="0.35">
      <c r="A838" s="7">
        <v>826</v>
      </c>
      <c r="B838" s="6"/>
      <c r="C838" s="12"/>
      <c r="D838" s="8"/>
      <c r="E838" s="12"/>
      <c r="F838" s="216" t="str">
        <f t="shared" si="24"/>
        <v>N/A</v>
      </c>
      <c r="G838" s="6"/>
      <c r="AA838" s="15" t="str">
        <f t="shared" si="25"/>
        <v/>
      </c>
      <c r="AB838" s="15" t="str">
        <f>IF(LEN($AA838)=0,"N",IF(LEN($AA838)&gt;1,"Error -- Availability entered in an incorrect format",IF($AA838='Control Panel'!$F$36,$AA838,IF($AA838='Control Panel'!$F$37,$AA838,IF($AA838='Control Panel'!$F$38,$AA838,IF($AA838='Control Panel'!$F$39,$AA838,IF($AA838='Control Panel'!$F$40,$AA838,IF($AA838='Control Panel'!$F$41,$AA838,"Error -- Availability entered in an incorrect format"))))))))</f>
        <v>N</v>
      </c>
    </row>
    <row r="839" spans="1:28" s="15" customFormat="1" x14ac:dyDescent="0.35">
      <c r="A839" s="7">
        <v>827</v>
      </c>
      <c r="B839" s="6"/>
      <c r="C839" s="12"/>
      <c r="D839" s="8"/>
      <c r="E839" s="12"/>
      <c r="F839" s="216" t="str">
        <f t="shared" si="24"/>
        <v>N/A</v>
      </c>
      <c r="G839" s="6"/>
      <c r="AA839" s="15" t="str">
        <f t="shared" si="25"/>
        <v/>
      </c>
      <c r="AB839" s="15" t="str">
        <f>IF(LEN($AA839)=0,"N",IF(LEN($AA839)&gt;1,"Error -- Availability entered in an incorrect format",IF($AA839='Control Panel'!$F$36,$AA839,IF($AA839='Control Panel'!$F$37,$AA839,IF($AA839='Control Panel'!$F$38,$AA839,IF($AA839='Control Panel'!$F$39,$AA839,IF($AA839='Control Panel'!$F$40,$AA839,IF($AA839='Control Panel'!$F$41,$AA839,"Error -- Availability entered in an incorrect format"))))))))</f>
        <v>N</v>
      </c>
    </row>
    <row r="840" spans="1:28" s="15" customFormat="1" x14ac:dyDescent="0.35">
      <c r="A840" s="7">
        <v>828</v>
      </c>
      <c r="B840" s="6"/>
      <c r="C840" s="12"/>
      <c r="D840" s="8"/>
      <c r="E840" s="12"/>
      <c r="F840" s="216" t="str">
        <f t="shared" si="24"/>
        <v>N/A</v>
      </c>
      <c r="G840" s="6"/>
      <c r="AA840" s="15" t="str">
        <f t="shared" si="25"/>
        <v/>
      </c>
      <c r="AB840" s="15" t="str">
        <f>IF(LEN($AA840)=0,"N",IF(LEN($AA840)&gt;1,"Error -- Availability entered in an incorrect format",IF($AA840='Control Panel'!$F$36,$AA840,IF($AA840='Control Panel'!$F$37,$AA840,IF($AA840='Control Panel'!$F$38,$AA840,IF($AA840='Control Panel'!$F$39,$AA840,IF($AA840='Control Panel'!$F$40,$AA840,IF($AA840='Control Panel'!$F$41,$AA840,"Error -- Availability entered in an incorrect format"))))))))</f>
        <v>N</v>
      </c>
    </row>
    <row r="841" spans="1:28" s="15" customFormat="1" x14ac:dyDescent="0.35">
      <c r="A841" s="7">
        <v>829</v>
      </c>
      <c r="B841" s="6"/>
      <c r="C841" s="12"/>
      <c r="D841" s="8"/>
      <c r="E841" s="12"/>
      <c r="F841" s="216" t="str">
        <f t="shared" si="24"/>
        <v>N/A</v>
      </c>
      <c r="G841" s="6"/>
      <c r="AA841" s="15" t="str">
        <f t="shared" si="25"/>
        <v/>
      </c>
      <c r="AB841" s="15" t="str">
        <f>IF(LEN($AA841)=0,"N",IF(LEN($AA841)&gt;1,"Error -- Availability entered in an incorrect format",IF($AA841='Control Panel'!$F$36,$AA841,IF($AA841='Control Panel'!$F$37,$AA841,IF($AA841='Control Panel'!$F$38,$AA841,IF($AA841='Control Panel'!$F$39,$AA841,IF($AA841='Control Panel'!$F$40,$AA841,IF($AA841='Control Panel'!$F$41,$AA841,"Error -- Availability entered in an incorrect format"))))))))</f>
        <v>N</v>
      </c>
    </row>
    <row r="842" spans="1:28" s="15" customFormat="1" x14ac:dyDescent="0.35">
      <c r="A842" s="7">
        <v>830</v>
      </c>
      <c r="B842" s="6"/>
      <c r="C842" s="12"/>
      <c r="D842" s="8"/>
      <c r="E842" s="12"/>
      <c r="F842" s="216" t="str">
        <f t="shared" si="24"/>
        <v>N/A</v>
      </c>
      <c r="G842" s="6"/>
      <c r="AA842" s="15" t="str">
        <f t="shared" si="25"/>
        <v/>
      </c>
      <c r="AB842" s="15" t="str">
        <f>IF(LEN($AA842)=0,"N",IF(LEN($AA842)&gt;1,"Error -- Availability entered in an incorrect format",IF($AA842='Control Panel'!$F$36,$AA842,IF($AA842='Control Panel'!$F$37,$AA842,IF($AA842='Control Panel'!$F$38,$AA842,IF($AA842='Control Panel'!$F$39,$AA842,IF($AA842='Control Panel'!$F$40,$AA842,IF($AA842='Control Panel'!$F$41,$AA842,"Error -- Availability entered in an incorrect format"))))))))</f>
        <v>N</v>
      </c>
    </row>
    <row r="843" spans="1:28" s="15" customFormat="1" x14ac:dyDescent="0.35">
      <c r="A843" s="7">
        <v>831</v>
      </c>
      <c r="B843" s="6"/>
      <c r="C843" s="12"/>
      <c r="D843" s="8"/>
      <c r="E843" s="12"/>
      <c r="F843" s="216" t="str">
        <f t="shared" si="24"/>
        <v>N/A</v>
      </c>
      <c r="G843" s="6"/>
      <c r="AA843" s="15" t="str">
        <f t="shared" si="25"/>
        <v/>
      </c>
      <c r="AB843" s="15" t="str">
        <f>IF(LEN($AA843)=0,"N",IF(LEN($AA843)&gt;1,"Error -- Availability entered in an incorrect format",IF($AA843='Control Panel'!$F$36,$AA843,IF($AA843='Control Panel'!$F$37,$AA843,IF($AA843='Control Panel'!$F$38,$AA843,IF($AA843='Control Panel'!$F$39,$AA843,IF($AA843='Control Panel'!$F$40,$AA843,IF($AA843='Control Panel'!$F$41,$AA843,"Error -- Availability entered in an incorrect format"))))))))</f>
        <v>N</v>
      </c>
    </row>
    <row r="844" spans="1:28" s="15" customFormat="1" x14ac:dyDescent="0.35">
      <c r="A844" s="7">
        <v>832</v>
      </c>
      <c r="B844" s="6"/>
      <c r="C844" s="12"/>
      <c r="D844" s="8"/>
      <c r="E844" s="12"/>
      <c r="F844" s="216" t="str">
        <f t="shared" si="24"/>
        <v>N/A</v>
      </c>
      <c r="G844" s="6"/>
      <c r="AA844" s="15" t="str">
        <f t="shared" si="25"/>
        <v/>
      </c>
      <c r="AB844" s="15" t="str">
        <f>IF(LEN($AA844)=0,"N",IF(LEN($AA844)&gt;1,"Error -- Availability entered in an incorrect format",IF($AA844='Control Panel'!$F$36,$AA844,IF($AA844='Control Panel'!$F$37,$AA844,IF($AA844='Control Panel'!$F$38,$AA844,IF($AA844='Control Panel'!$F$39,$AA844,IF($AA844='Control Panel'!$F$40,$AA844,IF($AA844='Control Panel'!$F$41,$AA844,"Error -- Availability entered in an incorrect format"))))))))</f>
        <v>N</v>
      </c>
    </row>
    <row r="845" spans="1:28" s="15" customFormat="1" x14ac:dyDescent="0.35">
      <c r="A845" s="7">
        <v>833</v>
      </c>
      <c r="B845" s="6"/>
      <c r="C845" s="12"/>
      <c r="D845" s="8"/>
      <c r="E845" s="12"/>
      <c r="F845" s="216" t="str">
        <f t="shared" si="24"/>
        <v>N/A</v>
      </c>
      <c r="G845" s="6"/>
      <c r="AA845" s="15" t="str">
        <f t="shared" si="25"/>
        <v/>
      </c>
      <c r="AB845" s="15" t="str">
        <f>IF(LEN($AA845)=0,"N",IF(LEN($AA845)&gt;1,"Error -- Availability entered in an incorrect format",IF($AA845='Control Panel'!$F$36,$AA845,IF($AA845='Control Panel'!$F$37,$AA845,IF($AA845='Control Panel'!$F$38,$AA845,IF($AA845='Control Panel'!$F$39,$AA845,IF($AA845='Control Panel'!$F$40,$AA845,IF($AA845='Control Panel'!$F$41,$AA845,"Error -- Availability entered in an incorrect format"))))))))</f>
        <v>N</v>
      </c>
    </row>
    <row r="846" spans="1:28" s="15" customFormat="1" x14ac:dyDescent="0.35">
      <c r="A846" s="7">
        <v>834</v>
      </c>
      <c r="B846" s="6"/>
      <c r="C846" s="12"/>
      <c r="D846" s="8"/>
      <c r="E846" s="12"/>
      <c r="F846" s="216" t="str">
        <f t="shared" ref="F846:F909" si="26">IF($D$10=$A$9,"N/A",$D$10)</f>
        <v>N/A</v>
      </c>
      <c r="G846" s="6"/>
      <c r="AA846" s="15" t="str">
        <f t="shared" ref="AA846:AA909" si="27">TRIM($D846)</f>
        <v/>
      </c>
      <c r="AB846" s="15" t="str">
        <f>IF(LEN($AA846)=0,"N",IF(LEN($AA846)&gt;1,"Error -- Availability entered in an incorrect format",IF($AA846='Control Panel'!$F$36,$AA846,IF($AA846='Control Panel'!$F$37,$AA846,IF($AA846='Control Panel'!$F$38,$AA846,IF($AA846='Control Panel'!$F$39,$AA846,IF($AA846='Control Panel'!$F$40,$AA846,IF($AA846='Control Panel'!$F$41,$AA846,"Error -- Availability entered in an incorrect format"))))))))</f>
        <v>N</v>
      </c>
    </row>
    <row r="847" spans="1:28" s="15" customFormat="1" x14ac:dyDescent="0.35">
      <c r="A847" s="7">
        <v>835</v>
      </c>
      <c r="B847" s="6"/>
      <c r="C847" s="12"/>
      <c r="D847" s="8"/>
      <c r="E847" s="12"/>
      <c r="F847" s="216" t="str">
        <f t="shared" si="26"/>
        <v>N/A</v>
      </c>
      <c r="G847" s="6"/>
      <c r="AA847" s="15" t="str">
        <f t="shared" si="27"/>
        <v/>
      </c>
      <c r="AB847" s="15" t="str">
        <f>IF(LEN($AA847)=0,"N",IF(LEN($AA847)&gt;1,"Error -- Availability entered in an incorrect format",IF($AA847='Control Panel'!$F$36,$AA847,IF($AA847='Control Panel'!$F$37,$AA847,IF($AA847='Control Panel'!$F$38,$AA847,IF($AA847='Control Panel'!$F$39,$AA847,IF($AA847='Control Panel'!$F$40,$AA847,IF($AA847='Control Panel'!$F$41,$AA847,"Error -- Availability entered in an incorrect format"))))))))</f>
        <v>N</v>
      </c>
    </row>
    <row r="848" spans="1:28" s="15" customFormat="1" x14ac:dyDescent="0.35">
      <c r="A848" s="7">
        <v>836</v>
      </c>
      <c r="B848" s="6"/>
      <c r="C848" s="12"/>
      <c r="D848" s="8"/>
      <c r="E848" s="12"/>
      <c r="F848" s="216" t="str">
        <f t="shared" si="26"/>
        <v>N/A</v>
      </c>
      <c r="G848" s="6"/>
      <c r="AA848" s="15" t="str">
        <f t="shared" si="27"/>
        <v/>
      </c>
      <c r="AB848" s="15" t="str">
        <f>IF(LEN($AA848)=0,"N",IF(LEN($AA848)&gt;1,"Error -- Availability entered in an incorrect format",IF($AA848='Control Panel'!$F$36,$AA848,IF($AA848='Control Panel'!$F$37,$AA848,IF($AA848='Control Panel'!$F$38,$AA848,IF($AA848='Control Panel'!$F$39,$AA848,IF($AA848='Control Panel'!$F$40,$AA848,IF($AA848='Control Panel'!$F$41,$AA848,"Error -- Availability entered in an incorrect format"))))))))</f>
        <v>N</v>
      </c>
    </row>
    <row r="849" spans="1:28" s="15" customFormat="1" x14ac:dyDescent="0.35">
      <c r="A849" s="7">
        <v>837</v>
      </c>
      <c r="B849" s="6"/>
      <c r="C849" s="12"/>
      <c r="D849" s="8"/>
      <c r="E849" s="12"/>
      <c r="F849" s="216" t="str">
        <f t="shared" si="26"/>
        <v>N/A</v>
      </c>
      <c r="G849" s="6"/>
      <c r="AA849" s="15" t="str">
        <f t="shared" si="27"/>
        <v/>
      </c>
      <c r="AB849" s="15" t="str">
        <f>IF(LEN($AA849)=0,"N",IF(LEN($AA849)&gt;1,"Error -- Availability entered in an incorrect format",IF($AA849='Control Panel'!$F$36,$AA849,IF($AA849='Control Panel'!$F$37,$AA849,IF($AA849='Control Panel'!$F$38,$AA849,IF($AA849='Control Panel'!$F$39,$AA849,IF($AA849='Control Panel'!$F$40,$AA849,IF($AA849='Control Panel'!$F$41,$AA849,"Error -- Availability entered in an incorrect format"))))))))</f>
        <v>N</v>
      </c>
    </row>
    <row r="850" spans="1:28" s="15" customFormat="1" x14ac:dyDescent="0.35">
      <c r="A850" s="7">
        <v>838</v>
      </c>
      <c r="B850" s="6"/>
      <c r="C850" s="12"/>
      <c r="D850" s="8"/>
      <c r="E850" s="12"/>
      <c r="F850" s="216" t="str">
        <f t="shared" si="26"/>
        <v>N/A</v>
      </c>
      <c r="G850" s="6"/>
      <c r="AA850" s="15" t="str">
        <f t="shared" si="27"/>
        <v/>
      </c>
      <c r="AB850" s="15" t="str">
        <f>IF(LEN($AA850)=0,"N",IF(LEN($AA850)&gt;1,"Error -- Availability entered in an incorrect format",IF($AA850='Control Panel'!$F$36,$AA850,IF($AA850='Control Panel'!$F$37,$AA850,IF($AA850='Control Panel'!$F$38,$AA850,IF($AA850='Control Panel'!$F$39,$AA850,IF($AA850='Control Panel'!$F$40,$AA850,IF($AA850='Control Panel'!$F$41,$AA850,"Error -- Availability entered in an incorrect format"))))))))</f>
        <v>N</v>
      </c>
    </row>
    <row r="851" spans="1:28" s="15" customFormat="1" x14ac:dyDescent="0.35">
      <c r="A851" s="7">
        <v>839</v>
      </c>
      <c r="B851" s="6"/>
      <c r="C851" s="12"/>
      <c r="D851" s="8"/>
      <c r="E851" s="12"/>
      <c r="F851" s="216" t="str">
        <f t="shared" si="26"/>
        <v>N/A</v>
      </c>
      <c r="G851" s="6"/>
      <c r="AA851" s="15" t="str">
        <f t="shared" si="27"/>
        <v/>
      </c>
      <c r="AB851" s="15" t="str">
        <f>IF(LEN($AA851)=0,"N",IF(LEN($AA851)&gt;1,"Error -- Availability entered in an incorrect format",IF($AA851='Control Panel'!$F$36,$AA851,IF($AA851='Control Panel'!$F$37,$AA851,IF($AA851='Control Panel'!$F$38,$AA851,IF($AA851='Control Panel'!$F$39,$AA851,IF($AA851='Control Panel'!$F$40,$AA851,IF($AA851='Control Panel'!$F$41,$AA851,"Error -- Availability entered in an incorrect format"))))))))</f>
        <v>N</v>
      </c>
    </row>
    <row r="852" spans="1:28" s="15" customFormat="1" x14ac:dyDescent="0.35">
      <c r="A852" s="7">
        <v>840</v>
      </c>
      <c r="B852" s="6"/>
      <c r="C852" s="12"/>
      <c r="D852" s="8"/>
      <c r="E852" s="12"/>
      <c r="F852" s="216" t="str">
        <f t="shared" si="26"/>
        <v>N/A</v>
      </c>
      <c r="G852" s="6"/>
      <c r="AA852" s="15" t="str">
        <f t="shared" si="27"/>
        <v/>
      </c>
      <c r="AB852" s="15" t="str">
        <f>IF(LEN($AA852)=0,"N",IF(LEN($AA852)&gt;1,"Error -- Availability entered in an incorrect format",IF($AA852='Control Panel'!$F$36,$AA852,IF($AA852='Control Panel'!$F$37,$AA852,IF($AA852='Control Panel'!$F$38,$AA852,IF($AA852='Control Panel'!$F$39,$AA852,IF($AA852='Control Panel'!$F$40,$AA852,IF($AA852='Control Panel'!$F$41,$AA852,"Error -- Availability entered in an incorrect format"))))))))</f>
        <v>N</v>
      </c>
    </row>
    <row r="853" spans="1:28" s="15" customFormat="1" x14ac:dyDescent="0.35">
      <c r="A853" s="7">
        <v>841</v>
      </c>
      <c r="B853" s="6"/>
      <c r="C853" s="12"/>
      <c r="D853" s="8"/>
      <c r="E853" s="12"/>
      <c r="F853" s="216" t="str">
        <f t="shared" si="26"/>
        <v>N/A</v>
      </c>
      <c r="G853" s="6"/>
      <c r="AA853" s="15" t="str">
        <f t="shared" si="27"/>
        <v/>
      </c>
      <c r="AB853" s="15" t="str">
        <f>IF(LEN($AA853)=0,"N",IF(LEN($AA853)&gt;1,"Error -- Availability entered in an incorrect format",IF($AA853='Control Panel'!$F$36,$AA853,IF($AA853='Control Panel'!$F$37,$AA853,IF($AA853='Control Panel'!$F$38,$AA853,IF($AA853='Control Panel'!$F$39,$AA853,IF($AA853='Control Panel'!$F$40,$AA853,IF($AA853='Control Panel'!$F$41,$AA853,"Error -- Availability entered in an incorrect format"))))))))</f>
        <v>N</v>
      </c>
    </row>
    <row r="854" spans="1:28" s="15" customFormat="1" x14ac:dyDescent="0.35">
      <c r="A854" s="7">
        <v>842</v>
      </c>
      <c r="B854" s="6"/>
      <c r="C854" s="12"/>
      <c r="D854" s="8"/>
      <c r="E854" s="12"/>
      <c r="F854" s="216" t="str">
        <f t="shared" si="26"/>
        <v>N/A</v>
      </c>
      <c r="G854" s="6"/>
      <c r="AA854" s="15" t="str">
        <f t="shared" si="27"/>
        <v/>
      </c>
      <c r="AB854" s="15" t="str">
        <f>IF(LEN($AA854)=0,"N",IF(LEN($AA854)&gt;1,"Error -- Availability entered in an incorrect format",IF($AA854='Control Panel'!$F$36,$AA854,IF($AA854='Control Panel'!$F$37,$AA854,IF($AA854='Control Panel'!$F$38,$AA854,IF($AA854='Control Panel'!$F$39,$AA854,IF($AA854='Control Panel'!$F$40,$AA854,IF($AA854='Control Panel'!$F$41,$AA854,"Error -- Availability entered in an incorrect format"))))))))</f>
        <v>N</v>
      </c>
    </row>
    <row r="855" spans="1:28" s="15" customFormat="1" x14ac:dyDescent="0.35">
      <c r="A855" s="7">
        <v>843</v>
      </c>
      <c r="B855" s="6"/>
      <c r="C855" s="12"/>
      <c r="D855" s="8"/>
      <c r="E855" s="12"/>
      <c r="F855" s="216" t="str">
        <f t="shared" si="26"/>
        <v>N/A</v>
      </c>
      <c r="G855" s="6"/>
      <c r="AA855" s="15" t="str">
        <f t="shared" si="27"/>
        <v/>
      </c>
      <c r="AB855" s="15" t="str">
        <f>IF(LEN($AA855)=0,"N",IF(LEN($AA855)&gt;1,"Error -- Availability entered in an incorrect format",IF($AA855='Control Panel'!$F$36,$AA855,IF($AA855='Control Panel'!$F$37,$AA855,IF($AA855='Control Panel'!$F$38,$AA855,IF($AA855='Control Panel'!$F$39,$AA855,IF($AA855='Control Panel'!$F$40,$AA855,IF($AA855='Control Panel'!$F$41,$AA855,"Error -- Availability entered in an incorrect format"))))))))</f>
        <v>N</v>
      </c>
    </row>
    <row r="856" spans="1:28" s="15" customFormat="1" x14ac:dyDescent="0.35">
      <c r="A856" s="7">
        <v>844</v>
      </c>
      <c r="B856" s="6"/>
      <c r="C856" s="12"/>
      <c r="D856" s="8"/>
      <c r="E856" s="12"/>
      <c r="F856" s="216" t="str">
        <f t="shared" si="26"/>
        <v>N/A</v>
      </c>
      <c r="G856" s="6"/>
      <c r="AA856" s="15" t="str">
        <f t="shared" si="27"/>
        <v/>
      </c>
      <c r="AB856" s="15" t="str">
        <f>IF(LEN($AA856)=0,"N",IF(LEN($AA856)&gt;1,"Error -- Availability entered in an incorrect format",IF($AA856='Control Panel'!$F$36,$AA856,IF($AA856='Control Panel'!$F$37,$AA856,IF($AA856='Control Panel'!$F$38,$AA856,IF($AA856='Control Panel'!$F$39,$AA856,IF($AA856='Control Panel'!$F$40,$AA856,IF($AA856='Control Panel'!$F$41,$AA856,"Error -- Availability entered in an incorrect format"))))))))</f>
        <v>N</v>
      </c>
    </row>
    <row r="857" spans="1:28" s="15" customFormat="1" x14ac:dyDescent="0.35">
      <c r="A857" s="7">
        <v>845</v>
      </c>
      <c r="B857" s="6"/>
      <c r="C857" s="12"/>
      <c r="D857" s="8"/>
      <c r="E857" s="12"/>
      <c r="F857" s="216" t="str">
        <f t="shared" si="26"/>
        <v>N/A</v>
      </c>
      <c r="G857" s="6"/>
      <c r="AA857" s="15" t="str">
        <f t="shared" si="27"/>
        <v/>
      </c>
      <c r="AB857" s="15" t="str">
        <f>IF(LEN($AA857)=0,"N",IF(LEN($AA857)&gt;1,"Error -- Availability entered in an incorrect format",IF($AA857='Control Panel'!$F$36,$AA857,IF($AA857='Control Panel'!$F$37,$AA857,IF($AA857='Control Panel'!$F$38,$AA857,IF($AA857='Control Panel'!$F$39,$AA857,IF($AA857='Control Panel'!$F$40,$AA857,IF($AA857='Control Panel'!$F$41,$AA857,"Error -- Availability entered in an incorrect format"))))))))</f>
        <v>N</v>
      </c>
    </row>
    <row r="858" spans="1:28" s="15" customFormat="1" x14ac:dyDescent="0.35">
      <c r="A858" s="7">
        <v>846</v>
      </c>
      <c r="B858" s="6"/>
      <c r="C858" s="12"/>
      <c r="D858" s="8"/>
      <c r="E858" s="12"/>
      <c r="F858" s="216" t="str">
        <f t="shared" si="26"/>
        <v>N/A</v>
      </c>
      <c r="G858" s="6"/>
      <c r="AA858" s="15" t="str">
        <f t="shared" si="27"/>
        <v/>
      </c>
      <c r="AB858" s="15" t="str">
        <f>IF(LEN($AA858)=0,"N",IF(LEN($AA858)&gt;1,"Error -- Availability entered in an incorrect format",IF($AA858='Control Panel'!$F$36,$AA858,IF($AA858='Control Panel'!$F$37,$AA858,IF($AA858='Control Panel'!$F$38,$AA858,IF($AA858='Control Panel'!$F$39,$AA858,IF($AA858='Control Panel'!$F$40,$AA858,IF($AA858='Control Panel'!$F$41,$AA858,"Error -- Availability entered in an incorrect format"))))))))</f>
        <v>N</v>
      </c>
    </row>
    <row r="859" spans="1:28" s="15" customFormat="1" x14ac:dyDescent="0.35">
      <c r="A859" s="7">
        <v>847</v>
      </c>
      <c r="B859" s="6"/>
      <c r="C859" s="12"/>
      <c r="D859" s="8"/>
      <c r="E859" s="12"/>
      <c r="F859" s="216" t="str">
        <f t="shared" si="26"/>
        <v>N/A</v>
      </c>
      <c r="G859" s="6"/>
      <c r="AA859" s="15" t="str">
        <f t="shared" si="27"/>
        <v/>
      </c>
      <c r="AB859" s="15" t="str">
        <f>IF(LEN($AA859)=0,"N",IF(LEN($AA859)&gt;1,"Error -- Availability entered in an incorrect format",IF($AA859='Control Panel'!$F$36,$AA859,IF($AA859='Control Panel'!$F$37,$AA859,IF($AA859='Control Panel'!$F$38,$AA859,IF($AA859='Control Panel'!$F$39,$AA859,IF($AA859='Control Panel'!$F$40,$AA859,IF($AA859='Control Panel'!$F$41,$AA859,"Error -- Availability entered in an incorrect format"))))))))</f>
        <v>N</v>
      </c>
    </row>
    <row r="860" spans="1:28" s="15" customFormat="1" x14ac:dyDescent="0.35">
      <c r="A860" s="7">
        <v>848</v>
      </c>
      <c r="B860" s="6"/>
      <c r="C860" s="12"/>
      <c r="D860" s="8"/>
      <c r="E860" s="12"/>
      <c r="F860" s="216" t="str">
        <f t="shared" si="26"/>
        <v>N/A</v>
      </c>
      <c r="G860" s="6"/>
      <c r="AA860" s="15" t="str">
        <f t="shared" si="27"/>
        <v/>
      </c>
      <c r="AB860" s="15" t="str">
        <f>IF(LEN($AA860)=0,"N",IF(LEN($AA860)&gt;1,"Error -- Availability entered in an incorrect format",IF($AA860='Control Panel'!$F$36,$AA860,IF($AA860='Control Panel'!$F$37,$AA860,IF($AA860='Control Panel'!$F$38,$AA860,IF($AA860='Control Panel'!$F$39,$AA860,IF($AA860='Control Panel'!$F$40,$AA860,IF($AA860='Control Panel'!$F$41,$AA860,"Error -- Availability entered in an incorrect format"))))))))</f>
        <v>N</v>
      </c>
    </row>
    <row r="861" spans="1:28" s="15" customFormat="1" x14ac:dyDescent="0.35">
      <c r="A861" s="7">
        <v>849</v>
      </c>
      <c r="B861" s="6"/>
      <c r="C861" s="12"/>
      <c r="D861" s="8"/>
      <c r="E861" s="12"/>
      <c r="F861" s="216" t="str">
        <f t="shared" si="26"/>
        <v>N/A</v>
      </c>
      <c r="G861" s="6"/>
      <c r="AA861" s="15" t="str">
        <f t="shared" si="27"/>
        <v/>
      </c>
      <c r="AB861" s="15" t="str">
        <f>IF(LEN($AA861)=0,"N",IF(LEN($AA861)&gt;1,"Error -- Availability entered in an incorrect format",IF($AA861='Control Panel'!$F$36,$AA861,IF($AA861='Control Panel'!$F$37,$AA861,IF($AA861='Control Panel'!$F$38,$AA861,IF($AA861='Control Panel'!$F$39,$AA861,IF($AA861='Control Panel'!$F$40,$AA861,IF($AA861='Control Panel'!$F$41,$AA861,"Error -- Availability entered in an incorrect format"))))))))</f>
        <v>N</v>
      </c>
    </row>
    <row r="862" spans="1:28" s="15" customFormat="1" x14ac:dyDescent="0.35">
      <c r="A862" s="7">
        <v>850</v>
      </c>
      <c r="B862" s="6"/>
      <c r="C862" s="12"/>
      <c r="D862" s="8"/>
      <c r="E862" s="12"/>
      <c r="F862" s="216" t="str">
        <f t="shared" si="26"/>
        <v>N/A</v>
      </c>
      <c r="G862" s="6"/>
      <c r="AA862" s="15" t="str">
        <f t="shared" si="27"/>
        <v/>
      </c>
      <c r="AB862" s="15" t="str">
        <f>IF(LEN($AA862)=0,"N",IF(LEN($AA862)&gt;1,"Error -- Availability entered in an incorrect format",IF($AA862='Control Panel'!$F$36,$AA862,IF($AA862='Control Panel'!$F$37,$AA862,IF($AA862='Control Panel'!$F$38,$AA862,IF($AA862='Control Panel'!$F$39,$AA862,IF($AA862='Control Panel'!$F$40,$AA862,IF($AA862='Control Panel'!$F$41,$AA862,"Error -- Availability entered in an incorrect format"))))))))</f>
        <v>N</v>
      </c>
    </row>
    <row r="863" spans="1:28" s="15" customFormat="1" x14ac:dyDescent="0.35">
      <c r="A863" s="7">
        <v>851</v>
      </c>
      <c r="B863" s="6"/>
      <c r="C863" s="12"/>
      <c r="D863" s="8"/>
      <c r="E863" s="12"/>
      <c r="F863" s="216" t="str">
        <f t="shared" si="26"/>
        <v>N/A</v>
      </c>
      <c r="G863" s="6"/>
      <c r="AA863" s="15" t="str">
        <f t="shared" si="27"/>
        <v/>
      </c>
      <c r="AB863" s="15" t="str">
        <f>IF(LEN($AA863)=0,"N",IF(LEN($AA863)&gt;1,"Error -- Availability entered in an incorrect format",IF($AA863='Control Panel'!$F$36,$AA863,IF($AA863='Control Panel'!$F$37,$AA863,IF($AA863='Control Panel'!$F$38,$AA863,IF($AA863='Control Panel'!$F$39,$AA863,IF($AA863='Control Panel'!$F$40,$AA863,IF($AA863='Control Panel'!$F$41,$AA863,"Error -- Availability entered in an incorrect format"))))))))</f>
        <v>N</v>
      </c>
    </row>
    <row r="864" spans="1:28" s="15" customFormat="1" x14ac:dyDescent="0.35">
      <c r="A864" s="7">
        <v>852</v>
      </c>
      <c r="B864" s="6"/>
      <c r="C864" s="12"/>
      <c r="D864" s="8"/>
      <c r="E864" s="12"/>
      <c r="F864" s="216" t="str">
        <f t="shared" si="26"/>
        <v>N/A</v>
      </c>
      <c r="G864" s="6"/>
      <c r="AA864" s="15" t="str">
        <f t="shared" si="27"/>
        <v/>
      </c>
      <c r="AB864" s="15" t="str">
        <f>IF(LEN($AA864)=0,"N",IF(LEN($AA864)&gt;1,"Error -- Availability entered in an incorrect format",IF($AA864='Control Panel'!$F$36,$AA864,IF($AA864='Control Panel'!$F$37,$AA864,IF($AA864='Control Panel'!$F$38,$AA864,IF($AA864='Control Panel'!$F$39,$AA864,IF($AA864='Control Panel'!$F$40,$AA864,IF($AA864='Control Panel'!$F$41,$AA864,"Error -- Availability entered in an incorrect format"))))))))</f>
        <v>N</v>
      </c>
    </row>
    <row r="865" spans="1:28" s="15" customFormat="1" x14ac:dyDescent="0.35">
      <c r="A865" s="7">
        <v>853</v>
      </c>
      <c r="B865" s="6"/>
      <c r="C865" s="12"/>
      <c r="D865" s="8"/>
      <c r="E865" s="12"/>
      <c r="F865" s="216" t="str">
        <f t="shared" si="26"/>
        <v>N/A</v>
      </c>
      <c r="G865" s="6"/>
      <c r="AA865" s="15" t="str">
        <f t="shared" si="27"/>
        <v/>
      </c>
      <c r="AB865" s="15" t="str">
        <f>IF(LEN($AA865)=0,"N",IF(LEN($AA865)&gt;1,"Error -- Availability entered in an incorrect format",IF($AA865='Control Panel'!$F$36,$AA865,IF($AA865='Control Panel'!$F$37,$AA865,IF($AA865='Control Panel'!$F$38,$AA865,IF($AA865='Control Panel'!$F$39,$AA865,IF($AA865='Control Panel'!$F$40,$AA865,IF($AA865='Control Panel'!$F$41,$AA865,"Error -- Availability entered in an incorrect format"))))))))</f>
        <v>N</v>
      </c>
    </row>
    <row r="866" spans="1:28" s="15" customFormat="1" x14ac:dyDescent="0.35">
      <c r="A866" s="7">
        <v>854</v>
      </c>
      <c r="B866" s="6"/>
      <c r="C866" s="12"/>
      <c r="D866" s="8"/>
      <c r="E866" s="12"/>
      <c r="F866" s="216" t="str">
        <f t="shared" si="26"/>
        <v>N/A</v>
      </c>
      <c r="G866" s="6"/>
      <c r="AA866" s="15" t="str">
        <f t="shared" si="27"/>
        <v/>
      </c>
      <c r="AB866" s="15" t="str">
        <f>IF(LEN($AA866)=0,"N",IF(LEN($AA866)&gt;1,"Error -- Availability entered in an incorrect format",IF($AA866='Control Panel'!$F$36,$AA866,IF($AA866='Control Panel'!$F$37,$AA866,IF($AA866='Control Panel'!$F$38,$AA866,IF($AA866='Control Panel'!$F$39,$AA866,IF($AA866='Control Panel'!$F$40,$AA866,IF($AA866='Control Panel'!$F$41,$AA866,"Error -- Availability entered in an incorrect format"))))))))</f>
        <v>N</v>
      </c>
    </row>
    <row r="867" spans="1:28" s="15" customFormat="1" x14ac:dyDescent="0.35">
      <c r="A867" s="7">
        <v>855</v>
      </c>
      <c r="B867" s="6"/>
      <c r="C867" s="12"/>
      <c r="D867" s="8"/>
      <c r="E867" s="12"/>
      <c r="F867" s="216" t="str">
        <f t="shared" si="26"/>
        <v>N/A</v>
      </c>
      <c r="G867" s="6"/>
      <c r="AA867" s="15" t="str">
        <f t="shared" si="27"/>
        <v/>
      </c>
      <c r="AB867" s="15" t="str">
        <f>IF(LEN($AA867)=0,"N",IF(LEN($AA867)&gt;1,"Error -- Availability entered in an incorrect format",IF($AA867='Control Panel'!$F$36,$AA867,IF($AA867='Control Panel'!$F$37,$AA867,IF($AA867='Control Panel'!$F$38,$AA867,IF($AA867='Control Panel'!$F$39,$AA867,IF($AA867='Control Panel'!$F$40,$AA867,IF($AA867='Control Panel'!$F$41,$AA867,"Error -- Availability entered in an incorrect format"))))))))</f>
        <v>N</v>
      </c>
    </row>
    <row r="868" spans="1:28" s="15" customFormat="1" x14ac:dyDescent="0.35">
      <c r="A868" s="7">
        <v>856</v>
      </c>
      <c r="B868" s="6"/>
      <c r="C868" s="12"/>
      <c r="D868" s="8"/>
      <c r="E868" s="12"/>
      <c r="F868" s="216" t="str">
        <f t="shared" si="26"/>
        <v>N/A</v>
      </c>
      <c r="G868" s="6"/>
      <c r="AA868" s="15" t="str">
        <f t="shared" si="27"/>
        <v/>
      </c>
      <c r="AB868" s="15" t="str">
        <f>IF(LEN($AA868)=0,"N",IF(LEN($AA868)&gt;1,"Error -- Availability entered in an incorrect format",IF($AA868='Control Panel'!$F$36,$AA868,IF($AA868='Control Panel'!$F$37,$AA868,IF($AA868='Control Panel'!$F$38,$AA868,IF($AA868='Control Panel'!$F$39,$AA868,IF($AA868='Control Panel'!$F$40,$AA868,IF($AA868='Control Panel'!$F$41,$AA868,"Error -- Availability entered in an incorrect format"))))))))</f>
        <v>N</v>
      </c>
    </row>
    <row r="869" spans="1:28" s="15" customFormat="1" x14ac:dyDescent="0.35">
      <c r="A869" s="7">
        <v>857</v>
      </c>
      <c r="B869" s="6"/>
      <c r="C869" s="12"/>
      <c r="D869" s="8"/>
      <c r="E869" s="12"/>
      <c r="F869" s="216" t="str">
        <f t="shared" si="26"/>
        <v>N/A</v>
      </c>
      <c r="G869" s="6"/>
      <c r="AA869" s="15" t="str">
        <f t="shared" si="27"/>
        <v/>
      </c>
      <c r="AB869" s="15" t="str">
        <f>IF(LEN($AA869)=0,"N",IF(LEN($AA869)&gt;1,"Error -- Availability entered in an incorrect format",IF($AA869='Control Panel'!$F$36,$AA869,IF($AA869='Control Panel'!$F$37,$AA869,IF($AA869='Control Panel'!$F$38,$AA869,IF($AA869='Control Panel'!$F$39,$AA869,IF($AA869='Control Panel'!$F$40,$AA869,IF($AA869='Control Panel'!$F$41,$AA869,"Error -- Availability entered in an incorrect format"))))))))</f>
        <v>N</v>
      </c>
    </row>
    <row r="870" spans="1:28" s="15" customFormat="1" x14ac:dyDescent="0.35">
      <c r="A870" s="7">
        <v>858</v>
      </c>
      <c r="B870" s="6"/>
      <c r="C870" s="12"/>
      <c r="D870" s="8"/>
      <c r="E870" s="12"/>
      <c r="F870" s="216" t="str">
        <f t="shared" si="26"/>
        <v>N/A</v>
      </c>
      <c r="G870" s="6"/>
      <c r="AA870" s="15" t="str">
        <f t="shared" si="27"/>
        <v/>
      </c>
      <c r="AB870" s="15" t="str">
        <f>IF(LEN($AA870)=0,"N",IF(LEN($AA870)&gt;1,"Error -- Availability entered in an incorrect format",IF($AA870='Control Panel'!$F$36,$AA870,IF($AA870='Control Panel'!$F$37,$AA870,IF($AA870='Control Panel'!$F$38,$AA870,IF($AA870='Control Panel'!$F$39,$AA870,IF($AA870='Control Panel'!$F$40,$AA870,IF($AA870='Control Panel'!$F$41,$AA870,"Error -- Availability entered in an incorrect format"))))))))</f>
        <v>N</v>
      </c>
    </row>
    <row r="871" spans="1:28" s="15" customFormat="1" x14ac:dyDescent="0.35">
      <c r="A871" s="7">
        <v>859</v>
      </c>
      <c r="B871" s="6"/>
      <c r="C871" s="12"/>
      <c r="D871" s="8"/>
      <c r="E871" s="12"/>
      <c r="F871" s="216" t="str">
        <f t="shared" si="26"/>
        <v>N/A</v>
      </c>
      <c r="G871" s="6"/>
      <c r="AA871" s="15" t="str">
        <f t="shared" si="27"/>
        <v/>
      </c>
      <c r="AB871" s="15" t="str">
        <f>IF(LEN($AA871)=0,"N",IF(LEN($AA871)&gt;1,"Error -- Availability entered in an incorrect format",IF($AA871='Control Panel'!$F$36,$AA871,IF($AA871='Control Panel'!$F$37,$AA871,IF($AA871='Control Panel'!$F$38,$AA871,IF($AA871='Control Panel'!$F$39,$AA871,IF($AA871='Control Panel'!$F$40,$AA871,IF($AA871='Control Panel'!$F$41,$AA871,"Error -- Availability entered in an incorrect format"))))))))</f>
        <v>N</v>
      </c>
    </row>
    <row r="872" spans="1:28" s="15" customFormat="1" x14ac:dyDescent="0.35">
      <c r="A872" s="7">
        <v>860</v>
      </c>
      <c r="B872" s="6"/>
      <c r="C872" s="12"/>
      <c r="D872" s="8"/>
      <c r="E872" s="12"/>
      <c r="F872" s="216" t="str">
        <f t="shared" si="26"/>
        <v>N/A</v>
      </c>
      <c r="G872" s="6"/>
      <c r="AA872" s="15" t="str">
        <f t="shared" si="27"/>
        <v/>
      </c>
      <c r="AB872" s="15" t="str">
        <f>IF(LEN($AA872)=0,"N",IF(LEN($AA872)&gt;1,"Error -- Availability entered in an incorrect format",IF($AA872='Control Panel'!$F$36,$AA872,IF($AA872='Control Panel'!$F$37,$AA872,IF($AA872='Control Panel'!$F$38,$AA872,IF($AA872='Control Panel'!$F$39,$AA872,IF($AA872='Control Panel'!$F$40,$AA872,IF($AA872='Control Panel'!$F$41,$AA872,"Error -- Availability entered in an incorrect format"))))))))</f>
        <v>N</v>
      </c>
    </row>
    <row r="873" spans="1:28" s="15" customFormat="1" x14ac:dyDescent="0.35">
      <c r="A873" s="7">
        <v>861</v>
      </c>
      <c r="B873" s="6"/>
      <c r="C873" s="12"/>
      <c r="D873" s="8"/>
      <c r="E873" s="12"/>
      <c r="F873" s="216" t="str">
        <f t="shared" si="26"/>
        <v>N/A</v>
      </c>
      <c r="G873" s="6"/>
      <c r="AA873" s="15" t="str">
        <f t="shared" si="27"/>
        <v/>
      </c>
      <c r="AB873" s="15" t="str">
        <f>IF(LEN($AA873)=0,"N",IF(LEN($AA873)&gt;1,"Error -- Availability entered in an incorrect format",IF($AA873='Control Panel'!$F$36,$AA873,IF($AA873='Control Panel'!$F$37,$AA873,IF($AA873='Control Panel'!$F$38,$AA873,IF($AA873='Control Panel'!$F$39,$AA873,IF($AA873='Control Panel'!$F$40,$AA873,IF($AA873='Control Panel'!$F$41,$AA873,"Error -- Availability entered in an incorrect format"))))))))</f>
        <v>N</v>
      </c>
    </row>
    <row r="874" spans="1:28" s="15" customFormat="1" x14ac:dyDescent="0.35">
      <c r="A874" s="7">
        <v>862</v>
      </c>
      <c r="B874" s="6"/>
      <c r="C874" s="12"/>
      <c r="D874" s="8"/>
      <c r="E874" s="12"/>
      <c r="F874" s="216" t="str">
        <f t="shared" si="26"/>
        <v>N/A</v>
      </c>
      <c r="G874" s="6"/>
      <c r="AA874" s="15" t="str">
        <f t="shared" si="27"/>
        <v/>
      </c>
      <c r="AB874" s="15" t="str">
        <f>IF(LEN($AA874)=0,"N",IF(LEN($AA874)&gt;1,"Error -- Availability entered in an incorrect format",IF($AA874='Control Panel'!$F$36,$AA874,IF($AA874='Control Panel'!$F$37,$AA874,IF($AA874='Control Panel'!$F$38,$AA874,IF($AA874='Control Panel'!$F$39,$AA874,IF($AA874='Control Panel'!$F$40,$AA874,IF($AA874='Control Panel'!$F$41,$AA874,"Error -- Availability entered in an incorrect format"))))))))</f>
        <v>N</v>
      </c>
    </row>
    <row r="875" spans="1:28" s="15" customFormat="1" x14ac:dyDescent="0.35">
      <c r="A875" s="7">
        <v>863</v>
      </c>
      <c r="B875" s="6"/>
      <c r="C875" s="12"/>
      <c r="D875" s="8"/>
      <c r="E875" s="12"/>
      <c r="F875" s="216" t="str">
        <f t="shared" si="26"/>
        <v>N/A</v>
      </c>
      <c r="G875" s="6"/>
      <c r="AA875" s="15" t="str">
        <f t="shared" si="27"/>
        <v/>
      </c>
      <c r="AB875" s="15" t="str">
        <f>IF(LEN($AA875)=0,"N",IF(LEN($AA875)&gt;1,"Error -- Availability entered in an incorrect format",IF($AA875='Control Panel'!$F$36,$AA875,IF($AA875='Control Panel'!$F$37,$AA875,IF($AA875='Control Panel'!$F$38,$AA875,IF($AA875='Control Panel'!$F$39,$AA875,IF($AA875='Control Panel'!$F$40,$AA875,IF($AA875='Control Panel'!$F$41,$AA875,"Error -- Availability entered in an incorrect format"))))))))</f>
        <v>N</v>
      </c>
    </row>
    <row r="876" spans="1:28" s="15" customFormat="1" x14ac:dyDescent="0.35">
      <c r="A876" s="7">
        <v>864</v>
      </c>
      <c r="B876" s="6"/>
      <c r="C876" s="12"/>
      <c r="D876" s="8"/>
      <c r="E876" s="12"/>
      <c r="F876" s="216" t="str">
        <f t="shared" si="26"/>
        <v>N/A</v>
      </c>
      <c r="G876" s="6"/>
      <c r="AA876" s="15" t="str">
        <f t="shared" si="27"/>
        <v/>
      </c>
      <c r="AB876" s="15" t="str">
        <f>IF(LEN($AA876)=0,"N",IF(LEN($AA876)&gt;1,"Error -- Availability entered in an incorrect format",IF($AA876='Control Panel'!$F$36,$AA876,IF($AA876='Control Panel'!$F$37,$AA876,IF($AA876='Control Panel'!$F$38,$AA876,IF($AA876='Control Panel'!$F$39,$AA876,IF($AA876='Control Panel'!$F$40,$AA876,IF($AA876='Control Panel'!$F$41,$AA876,"Error -- Availability entered in an incorrect format"))))))))</f>
        <v>N</v>
      </c>
    </row>
    <row r="877" spans="1:28" s="15" customFormat="1" x14ac:dyDescent="0.35">
      <c r="A877" s="7">
        <v>865</v>
      </c>
      <c r="B877" s="6"/>
      <c r="C877" s="12"/>
      <c r="D877" s="8"/>
      <c r="E877" s="12"/>
      <c r="F877" s="216" t="str">
        <f t="shared" si="26"/>
        <v>N/A</v>
      </c>
      <c r="G877" s="6"/>
      <c r="AA877" s="15" t="str">
        <f t="shared" si="27"/>
        <v/>
      </c>
      <c r="AB877" s="15" t="str">
        <f>IF(LEN($AA877)=0,"N",IF(LEN($AA877)&gt;1,"Error -- Availability entered in an incorrect format",IF($AA877='Control Panel'!$F$36,$AA877,IF($AA877='Control Panel'!$F$37,$AA877,IF($AA877='Control Panel'!$F$38,$AA877,IF($AA877='Control Panel'!$F$39,$AA877,IF($AA877='Control Panel'!$F$40,$AA877,IF($AA877='Control Panel'!$F$41,$AA877,"Error -- Availability entered in an incorrect format"))))))))</f>
        <v>N</v>
      </c>
    </row>
    <row r="878" spans="1:28" s="15" customFormat="1" x14ac:dyDescent="0.35">
      <c r="A878" s="7">
        <v>866</v>
      </c>
      <c r="B878" s="6"/>
      <c r="C878" s="12"/>
      <c r="D878" s="8"/>
      <c r="E878" s="12"/>
      <c r="F878" s="216" t="str">
        <f t="shared" si="26"/>
        <v>N/A</v>
      </c>
      <c r="G878" s="6"/>
      <c r="AA878" s="15" t="str">
        <f t="shared" si="27"/>
        <v/>
      </c>
      <c r="AB878" s="15" t="str">
        <f>IF(LEN($AA878)=0,"N",IF(LEN($AA878)&gt;1,"Error -- Availability entered in an incorrect format",IF($AA878='Control Panel'!$F$36,$AA878,IF($AA878='Control Panel'!$F$37,$AA878,IF($AA878='Control Panel'!$F$38,$AA878,IF($AA878='Control Panel'!$F$39,$AA878,IF($AA878='Control Panel'!$F$40,$AA878,IF($AA878='Control Panel'!$F$41,$AA878,"Error -- Availability entered in an incorrect format"))))))))</f>
        <v>N</v>
      </c>
    </row>
    <row r="879" spans="1:28" s="15" customFormat="1" x14ac:dyDescent="0.35">
      <c r="A879" s="7">
        <v>867</v>
      </c>
      <c r="B879" s="6"/>
      <c r="C879" s="12"/>
      <c r="D879" s="8"/>
      <c r="E879" s="12"/>
      <c r="F879" s="216" t="str">
        <f t="shared" si="26"/>
        <v>N/A</v>
      </c>
      <c r="G879" s="6"/>
      <c r="AA879" s="15" t="str">
        <f t="shared" si="27"/>
        <v/>
      </c>
      <c r="AB879" s="15" t="str">
        <f>IF(LEN($AA879)=0,"N",IF(LEN($AA879)&gt;1,"Error -- Availability entered in an incorrect format",IF($AA879='Control Panel'!$F$36,$AA879,IF($AA879='Control Panel'!$F$37,$AA879,IF($AA879='Control Panel'!$F$38,$AA879,IF($AA879='Control Panel'!$F$39,$AA879,IF($AA879='Control Panel'!$F$40,$AA879,IF($AA879='Control Panel'!$F$41,$AA879,"Error -- Availability entered in an incorrect format"))))))))</f>
        <v>N</v>
      </c>
    </row>
    <row r="880" spans="1:28" s="15" customFormat="1" x14ac:dyDescent="0.35">
      <c r="A880" s="7">
        <v>868</v>
      </c>
      <c r="B880" s="6"/>
      <c r="C880" s="12"/>
      <c r="D880" s="8"/>
      <c r="E880" s="12"/>
      <c r="F880" s="216" t="str">
        <f t="shared" si="26"/>
        <v>N/A</v>
      </c>
      <c r="G880" s="6"/>
      <c r="AA880" s="15" t="str">
        <f t="shared" si="27"/>
        <v/>
      </c>
      <c r="AB880" s="15" t="str">
        <f>IF(LEN($AA880)=0,"N",IF(LEN($AA880)&gt;1,"Error -- Availability entered in an incorrect format",IF($AA880='Control Panel'!$F$36,$AA880,IF($AA880='Control Panel'!$F$37,$AA880,IF($AA880='Control Panel'!$F$38,$AA880,IF($AA880='Control Panel'!$F$39,$AA880,IF($AA880='Control Panel'!$F$40,$AA880,IF($AA880='Control Panel'!$F$41,$AA880,"Error -- Availability entered in an incorrect format"))))))))</f>
        <v>N</v>
      </c>
    </row>
    <row r="881" spans="1:28" s="15" customFormat="1" x14ac:dyDescent="0.35">
      <c r="A881" s="7">
        <v>869</v>
      </c>
      <c r="B881" s="6"/>
      <c r="C881" s="12"/>
      <c r="D881" s="8"/>
      <c r="E881" s="12"/>
      <c r="F881" s="216" t="str">
        <f t="shared" si="26"/>
        <v>N/A</v>
      </c>
      <c r="G881" s="6"/>
      <c r="AA881" s="15" t="str">
        <f t="shared" si="27"/>
        <v/>
      </c>
      <c r="AB881" s="15" t="str">
        <f>IF(LEN($AA881)=0,"N",IF(LEN($AA881)&gt;1,"Error -- Availability entered in an incorrect format",IF($AA881='Control Panel'!$F$36,$AA881,IF($AA881='Control Panel'!$F$37,$AA881,IF($AA881='Control Panel'!$F$38,$AA881,IF($AA881='Control Panel'!$F$39,$AA881,IF($AA881='Control Panel'!$F$40,$AA881,IF($AA881='Control Panel'!$F$41,$AA881,"Error -- Availability entered in an incorrect format"))))))))</f>
        <v>N</v>
      </c>
    </row>
    <row r="882" spans="1:28" s="15" customFormat="1" x14ac:dyDescent="0.35">
      <c r="A882" s="7">
        <v>870</v>
      </c>
      <c r="B882" s="6"/>
      <c r="C882" s="12"/>
      <c r="D882" s="8"/>
      <c r="E882" s="12"/>
      <c r="F882" s="216" t="str">
        <f t="shared" si="26"/>
        <v>N/A</v>
      </c>
      <c r="G882" s="6"/>
      <c r="AA882" s="15" t="str">
        <f t="shared" si="27"/>
        <v/>
      </c>
      <c r="AB882" s="15" t="str">
        <f>IF(LEN($AA882)=0,"N",IF(LEN($AA882)&gt;1,"Error -- Availability entered in an incorrect format",IF($AA882='Control Panel'!$F$36,$AA882,IF($AA882='Control Panel'!$F$37,$AA882,IF($AA882='Control Panel'!$F$38,$AA882,IF($AA882='Control Panel'!$F$39,$AA882,IF($AA882='Control Panel'!$F$40,$AA882,IF($AA882='Control Panel'!$F$41,$AA882,"Error -- Availability entered in an incorrect format"))))))))</f>
        <v>N</v>
      </c>
    </row>
    <row r="883" spans="1:28" s="15" customFormat="1" x14ac:dyDescent="0.35">
      <c r="A883" s="7">
        <v>871</v>
      </c>
      <c r="B883" s="6"/>
      <c r="C883" s="12"/>
      <c r="D883" s="8"/>
      <c r="E883" s="12"/>
      <c r="F883" s="216" t="str">
        <f t="shared" si="26"/>
        <v>N/A</v>
      </c>
      <c r="G883" s="6"/>
      <c r="AA883" s="15" t="str">
        <f t="shared" si="27"/>
        <v/>
      </c>
      <c r="AB883" s="15" t="str">
        <f>IF(LEN($AA883)=0,"N",IF(LEN($AA883)&gt;1,"Error -- Availability entered in an incorrect format",IF($AA883='Control Panel'!$F$36,$AA883,IF($AA883='Control Panel'!$F$37,$AA883,IF($AA883='Control Panel'!$F$38,$AA883,IF($AA883='Control Panel'!$F$39,$AA883,IF($AA883='Control Panel'!$F$40,$AA883,IF($AA883='Control Panel'!$F$41,$AA883,"Error -- Availability entered in an incorrect format"))))))))</f>
        <v>N</v>
      </c>
    </row>
    <row r="884" spans="1:28" s="15" customFormat="1" x14ac:dyDescent="0.35">
      <c r="A884" s="7">
        <v>872</v>
      </c>
      <c r="B884" s="6"/>
      <c r="C884" s="12"/>
      <c r="D884" s="8"/>
      <c r="E884" s="12"/>
      <c r="F884" s="216" t="str">
        <f t="shared" si="26"/>
        <v>N/A</v>
      </c>
      <c r="G884" s="6"/>
      <c r="AA884" s="15" t="str">
        <f t="shared" si="27"/>
        <v/>
      </c>
      <c r="AB884" s="15" t="str">
        <f>IF(LEN($AA884)=0,"N",IF(LEN($AA884)&gt;1,"Error -- Availability entered in an incorrect format",IF($AA884='Control Panel'!$F$36,$AA884,IF($AA884='Control Panel'!$F$37,$AA884,IF($AA884='Control Panel'!$F$38,$AA884,IF($AA884='Control Panel'!$F$39,$AA884,IF($AA884='Control Panel'!$F$40,$AA884,IF($AA884='Control Panel'!$F$41,$AA884,"Error -- Availability entered in an incorrect format"))))))))</f>
        <v>N</v>
      </c>
    </row>
    <row r="885" spans="1:28" s="15" customFormat="1" x14ac:dyDescent="0.35">
      <c r="A885" s="7">
        <v>873</v>
      </c>
      <c r="B885" s="6"/>
      <c r="C885" s="12"/>
      <c r="D885" s="8"/>
      <c r="E885" s="12"/>
      <c r="F885" s="216" t="str">
        <f t="shared" si="26"/>
        <v>N/A</v>
      </c>
      <c r="G885" s="6"/>
      <c r="AA885" s="15" t="str">
        <f t="shared" si="27"/>
        <v/>
      </c>
      <c r="AB885" s="15" t="str">
        <f>IF(LEN($AA885)=0,"N",IF(LEN($AA885)&gt;1,"Error -- Availability entered in an incorrect format",IF($AA885='Control Panel'!$F$36,$AA885,IF($AA885='Control Panel'!$F$37,$AA885,IF($AA885='Control Panel'!$F$38,$AA885,IF($AA885='Control Panel'!$F$39,$AA885,IF($AA885='Control Panel'!$F$40,$AA885,IF($AA885='Control Panel'!$F$41,$AA885,"Error -- Availability entered in an incorrect format"))))))))</f>
        <v>N</v>
      </c>
    </row>
    <row r="886" spans="1:28" s="15" customFormat="1" x14ac:dyDescent="0.35">
      <c r="A886" s="7">
        <v>874</v>
      </c>
      <c r="B886" s="6"/>
      <c r="C886" s="12"/>
      <c r="D886" s="8"/>
      <c r="E886" s="12"/>
      <c r="F886" s="216" t="str">
        <f t="shared" si="26"/>
        <v>N/A</v>
      </c>
      <c r="G886" s="6"/>
      <c r="AA886" s="15" t="str">
        <f t="shared" si="27"/>
        <v/>
      </c>
      <c r="AB886" s="15" t="str">
        <f>IF(LEN($AA886)=0,"N",IF(LEN($AA886)&gt;1,"Error -- Availability entered in an incorrect format",IF($AA886='Control Panel'!$F$36,$AA886,IF($AA886='Control Panel'!$F$37,$AA886,IF($AA886='Control Panel'!$F$38,$AA886,IF($AA886='Control Panel'!$F$39,$AA886,IF($AA886='Control Panel'!$F$40,$AA886,IF($AA886='Control Panel'!$F$41,$AA886,"Error -- Availability entered in an incorrect format"))))))))</f>
        <v>N</v>
      </c>
    </row>
    <row r="887" spans="1:28" s="15" customFormat="1" x14ac:dyDescent="0.35">
      <c r="A887" s="7">
        <v>875</v>
      </c>
      <c r="B887" s="6"/>
      <c r="C887" s="12"/>
      <c r="D887" s="8"/>
      <c r="E887" s="12"/>
      <c r="F887" s="216" t="str">
        <f t="shared" si="26"/>
        <v>N/A</v>
      </c>
      <c r="G887" s="6"/>
      <c r="AA887" s="15" t="str">
        <f t="shared" si="27"/>
        <v/>
      </c>
      <c r="AB887" s="15" t="str">
        <f>IF(LEN($AA887)=0,"N",IF(LEN($AA887)&gt;1,"Error -- Availability entered in an incorrect format",IF($AA887='Control Panel'!$F$36,$AA887,IF($AA887='Control Panel'!$F$37,$AA887,IF($AA887='Control Panel'!$F$38,$AA887,IF($AA887='Control Panel'!$F$39,$AA887,IF($AA887='Control Panel'!$F$40,$AA887,IF($AA887='Control Panel'!$F$41,$AA887,"Error -- Availability entered in an incorrect format"))))))))</f>
        <v>N</v>
      </c>
    </row>
    <row r="888" spans="1:28" s="15" customFormat="1" x14ac:dyDescent="0.35">
      <c r="A888" s="7">
        <v>876</v>
      </c>
      <c r="B888" s="6"/>
      <c r="C888" s="12"/>
      <c r="D888" s="8"/>
      <c r="E888" s="12"/>
      <c r="F888" s="216" t="str">
        <f t="shared" si="26"/>
        <v>N/A</v>
      </c>
      <c r="G888" s="6"/>
      <c r="AA888" s="15" t="str">
        <f t="shared" si="27"/>
        <v/>
      </c>
      <c r="AB888" s="15" t="str">
        <f>IF(LEN($AA888)=0,"N",IF(LEN($AA888)&gt;1,"Error -- Availability entered in an incorrect format",IF($AA888='Control Panel'!$F$36,$AA888,IF($AA888='Control Panel'!$F$37,$AA888,IF($AA888='Control Panel'!$F$38,$AA888,IF($AA888='Control Panel'!$F$39,$AA888,IF($AA888='Control Panel'!$F$40,$AA888,IF($AA888='Control Panel'!$F$41,$AA888,"Error -- Availability entered in an incorrect format"))))))))</f>
        <v>N</v>
      </c>
    </row>
    <row r="889" spans="1:28" s="15" customFormat="1" x14ac:dyDescent="0.35">
      <c r="A889" s="7">
        <v>877</v>
      </c>
      <c r="B889" s="6"/>
      <c r="C889" s="12"/>
      <c r="D889" s="8"/>
      <c r="E889" s="12"/>
      <c r="F889" s="216" t="str">
        <f t="shared" si="26"/>
        <v>N/A</v>
      </c>
      <c r="G889" s="6"/>
      <c r="AA889" s="15" t="str">
        <f t="shared" si="27"/>
        <v/>
      </c>
      <c r="AB889" s="15" t="str">
        <f>IF(LEN($AA889)=0,"N",IF(LEN($AA889)&gt;1,"Error -- Availability entered in an incorrect format",IF($AA889='Control Panel'!$F$36,$AA889,IF($AA889='Control Panel'!$F$37,$AA889,IF($AA889='Control Panel'!$F$38,$AA889,IF($AA889='Control Panel'!$F$39,$AA889,IF($AA889='Control Panel'!$F$40,$AA889,IF($AA889='Control Panel'!$F$41,$AA889,"Error -- Availability entered in an incorrect format"))))))))</f>
        <v>N</v>
      </c>
    </row>
    <row r="890" spans="1:28" s="15" customFormat="1" x14ac:dyDescent="0.35">
      <c r="A890" s="7">
        <v>878</v>
      </c>
      <c r="B890" s="6"/>
      <c r="C890" s="12"/>
      <c r="D890" s="8"/>
      <c r="E890" s="12"/>
      <c r="F890" s="216" t="str">
        <f t="shared" si="26"/>
        <v>N/A</v>
      </c>
      <c r="G890" s="6"/>
      <c r="AA890" s="15" t="str">
        <f t="shared" si="27"/>
        <v/>
      </c>
      <c r="AB890" s="15" t="str">
        <f>IF(LEN($AA890)=0,"N",IF(LEN($AA890)&gt;1,"Error -- Availability entered in an incorrect format",IF($AA890='Control Panel'!$F$36,$AA890,IF($AA890='Control Panel'!$F$37,$AA890,IF($AA890='Control Panel'!$F$38,$AA890,IF($AA890='Control Panel'!$F$39,$AA890,IF($AA890='Control Panel'!$F$40,$AA890,IF($AA890='Control Panel'!$F$41,$AA890,"Error -- Availability entered in an incorrect format"))))))))</f>
        <v>N</v>
      </c>
    </row>
    <row r="891" spans="1:28" s="15" customFormat="1" x14ac:dyDescent="0.35">
      <c r="A891" s="7">
        <v>879</v>
      </c>
      <c r="B891" s="6"/>
      <c r="C891" s="12"/>
      <c r="D891" s="8"/>
      <c r="E891" s="12"/>
      <c r="F891" s="216" t="str">
        <f t="shared" si="26"/>
        <v>N/A</v>
      </c>
      <c r="G891" s="6"/>
      <c r="AA891" s="15" t="str">
        <f t="shared" si="27"/>
        <v/>
      </c>
      <c r="AB891" s="15" t="str">
        <f>IF(LEN($AA891)=0,"N",IF(LEN($AA891)&gt;1,"Error -- Availability entered in an incorrect format",IF($AA891='Control Panel'!$F$36,$AA891,IF($AA891='Control Panel'!$F$37,$AA891,IF($AA891='Control Panel'!$F$38,$AA891,IF($AA891='Control Panel'!$F$39,$AA891,IF($AA891='Control Panel'!$F$40,$AA891,IF($AA891='Control Panel'!$F$41,$AA891,"Error -- Availability entered in an incorrect format"))))))))</f>
        <v>N</v>
      </c>
    </row>
    <row r="892" spans="1:28" s="15" customFormat="1" x14ac:dyDescent="0.35">
      <c r="A892" s="7">
        <v>880</v>
      </c>
      <c r="B892" s="6"/>
      <c r="C892" s="12"/>
      <c r="D892" s="8"/>
      <c r="E892" s="12"/>
      <c r="F892" s="216" t="str">
        <f t="shared" si="26"/>
        <v>N/A</v>
      </c>
      <c r="G892" s="6"/>
      <c r="AA892" s="15" t="str">
        <f t="shared" si="27"/>
        <v/>
      </c>
      <c r="AB892" s="15" t="str">
        <f>IF(LEN($AA892)=0,"N",IF(LEN($AA892)&gt;1,"Error -- Availability entered in an incorrect format",IF($AA892='Control Panel'!$F$36,$AA892,IF($AA892='Control Panel'!$F$37,$AA892,IF($AA892='Control Panel'!$F$38,$AA892,IF($AA892='Control Panel'!$F$39,$AA892,IF($AA892='Control Panel'!$F$40,$AA892,IF($AA892='Control Panel'!$F$41,$AA892,"Error -- Availability entered in an incorrect format"))))))))</f>
        <v>N</v>
      </c>
    </row>
    <row r="893" spans="1:28" s="15" customFormat="1" x14ac:dyDescent="0.35">
      <c r="A893" s="7">
        <v>881</v>
      </c>
      <c r="B893" s="6"/>
      <c r="C893" s="12"/>
      <c r="D893" s="8"/>
      <c r="E893" s="12"/>
      <c r="F893" s="216" t="str">
        <f t="shared" si="26"/>
        <v>N/A</v>
      </c>
      <c r="G893" s="6"/>
      <c r="AA893" s="15" t="str">
        <f t="shared" si="27"/>
        <v/>
      </c>
      <c r="AB893" s="15" t="str">
        <f>IF(LEN($AA893)=0,"N",IF(LEN($AA893)&gt;1,"Error -- Availability entered in an incorrect format",IF($AA893='Control Panel'!$F$36,$AA893,IF($AA893='Control Panel'!$F$37,$AA893,IF($AA893='Control Panel'!$F$38,$AA893,IF($AA893='Control Panel'!$F$39,$AA893,IF($AA893='Control Panel'!$F$40,$AA893,IF($AA893='Control Panel'!$F$41,$AA893,"Error -- Availability entered in an incorrect format"))))))))</f>
        <v>N</v>
      </c>
    </row>
    <row r="894" spans="1:28" s="15" customFormat="1" x14ac:dyDescent="0.35">
      <c r="A894" s="7">
        <v>882</v>
      </c>
      <c r="B894" s="6"/>
      <c r="C894" s="12"/>
      <c r="D894" s="8"/>
      <c r="E894" s="12"/>
      <c r="F894" s="216" t="str">
        <f t="shared" si="26"/>
        <v>N/A</v>
      </c>
      <c r="G894" s="6"/>
      <c r="AA894" s="15" t="str">
        <f t="shared" si="27"/>
        <v/>
      </c>
      <c r="AB894" s="15" t="str">
        <f>IF(LEN($AA894)=0,"N",IF(LEN($AA894)&gt;1,"Error -- Availability entered in an incorrect format",IF($AA894='Control Panel'!$F$36,$AA894,IF($AA894='Control Panel'!$F$37,$AA894,IF($AA894='Control Panel'!$F$38,$AA894,IF($AA894='Control Panel'!$F$39,$AA894,IF($AA894='Control Panel'!$F$40,$AA894,IF($AA894='Control Panel'!$F$41,$AA894,"Error -- Availability entered in an incorrect format"))))))))</f>
        <v>N</v>
      </c>
    </row>
    <row r="895" spans="1:28" s="15" customFormat="1" x14ac:dyDescent="0.35">
      <c r="A895" s="7">
        <v>883</v>
      </c>
      <c r="B895" s="6"/>
      <c r="C895" s="12"/>
      <c r="D895" s="8"/>
      <c r="E895" s="12"/>
      <c r="F895" s="216" t="str">
        <f t="shared" si="26"/>
        <v>N/A</v>
      </c>
      <c r="G895" s="6"/>
      <c r="AA895" s="15" t="str">
        <f t="shared" si="27"/>
        <v/>
      </c>
      <c r="AB895" s="15" t="str">
        <f>IF(LEN($AA895)=0,"N",IF(LEN($AA895)&gt;1,"Error -- Availability entered in an incorrect format",IF($AA895='Control Panel'!$F$36,$AA895,IF($AA895='Control Panel'!$F$37,$AA895,IF($AA895='Control Panel'!$F$38,$AA895,IF($AA895='Control Panel'!$F$39,$AA895,IF($AA895='Control Panel'!$F$40,$AA895,IF($AA895='Control Panel'!$F$41,$AA895,"Error -- Availability entered in an incorrect format"))))))))</f>
        <v>N</v>
      </c>
    </row>
    <row r="896" spans="1:28" s="15" customFormat="1" x14ac:dyDescent="0.35">
      <c r="A896" s="7">
        <v>884</v>
      </c>
      <c r="B896" s="6"/>
      <c r="C896" s="12"/>
      <c r="D896" s="8"/>
      <c r="E896" s="12"/>
      <c r="F896" s="216" t="str">
        <f t="shared" si="26"/>
        <v>N/A</v>
      </c>
      <c r="G896" s="6"/>
      <c r="AA896" s="15" t="str">
        <f t="shared" si="27"/>
        <v/>
      </c>
      <c r="AB896" s="15" t="str">
        <f>IF(LEN($AA896)=0,"N",IF(LEN($AA896)&gt;1,"Error -- Availability entered in an incorrect format",IF($AA896='Control Panel'!$F$36,$AA896,IF($AA896='Control Panel'!$F$37,$AA896,IF($AA896='Control Panel'!$F$38,$AA896,IF($AA896='Control Panel'!$F$39,$AA896,IF($AA896='Control Panel'!$F$40,$AA896,IF($AA896='Control Panel'!$F$41,$AA896,"Error -- Availability entered in an incorrect format"))))))))</f>
        <v>N</v>
      </c>
    </row>
    <row r="897" spans="1:28" s="15" customFormat="1" x14ac:dyDescent="0.35">
      <c r="A897" s="7">
        <v>885</v>
      </c>
      <c r="B897" s="6"/>
      <c r="C897" s="12"/>
      <c r="D897" s="8"/>
      <c r="E897" s="12"/>
      <c r="F897" s="216" t="str">
        <f t="shared" si="26"/>
        <v>N/A</v>
      </c>
      <c r="G897" s="6"/>
      <c r="AA897" s="15" t="str">
        <f t="shared" si="27"/>
        <v/>
      </c>
      <c r="AB897" s="15" t="str">
        <f>IF(LEN($AA897)=0,"N",IF(LEN($AA897)&gt;1,"Error -- Availability entered in an incorrect format",IF($AA897='Control Panel'!$F$36,$AA897,IF($AA897='Control Panel'!$F$37,$AA897,IF($AA897='Control Panel'!$F$38,$AA897,IF($AA897='Control Panel'!$F$39,$AA897,IF($AA897='Control Panel'!$F$40,$AA897,IF($AA897='Control Panel'!$F$41,$AA897,"Error -- Availability entered in an incorrect format"))))))))</f>
        <v>N</v>
      </c>
    </row>
    <row r="898" spans="1:28" s="15" customFormat="1" x14ac:dyDescent="0.35">
      <c r="A898" s="7">
        <v>886</v>
      </c>
      <c r="B898" s="6"/>
      <c r="C898" s="12"/>
      <c r="D898" s="8"/>
      <c r="E898" s="12"/>
      <c r="F898" s="216" t="str">
        <f t="shared" si="26"/>
        <v>N/A</v>
      </c>
      <c r="G898" s="6"/>
      <c r="AA898" s="15" t="str">
        <f t="shared" si="27"/>
        <v/>
      </c>
      <c r="AB898" s="15" t="str">
        <f>IF(LEN($AA898)=0,"N",IF(LEN($AA898)&gt;1,"Error -- Availability entered in an incorrect format",IF($AA898='Control Panel'!$F$36,$AA898,IF($AA898='Control Panel'!$F$37,$AA898,IF($AA898='Control Panel'!$F$38,$AA898,IF($AA898='Control Panel'!$F$39,$AA898,IF($AA898='Control Panel'!$F$40,$AA898,IF($AA898='Control Panel'!$F$41,$AA898,"Error -- Availability entered in an incorrect format"))))))))</f>
        <v>N</v>
      </c>
    </row>
    <row r="899" spans="1:28" s="15" customFormat="1" x14ac:dyDescent="0.35">
      <c r="A899" s="7">
        <v>887</v>
      </c>
      <c r="B899" s="6"/>
      <c r="C899" s="12"/>
      <c r="D899" s="8"/>
      <c r="E899" s="12"/>
      <c r="F899" s="216" t="str">
        <f t="shared" si="26"/>
        <v>N/A</v>
      </c>
      <c r="G899" s="6"/>
      <c r="AA899" s="15" t="str">
        <f t="shared" si="27"/>
        <v/>
      </c>
      <c r="AB899" s="15" t="str">
        <f>IF(LEN($AA899)=0,"N",IF(LEN($AA899)&gt;1,"Error -- Availability entered in an incorrect format",IF($AA899='Control Panel'!$F$36,$AA899,IF($AA899='Control Panel'!$F$37,$AA899,IF($AA899='Control Panel'!$F$38,$AA899,IF($AA899='Control Panel'!$F$39,$AA899,IF($AA899='Control Panel'!$F$40,$AA899,IF($AA899='Control Panel'!$F$41,$AA899,"Error -- Availability entered in an incorrect format"))))))))</f>
        <v>N</v>
      </c>
    </row>
    <row r="900" spans="1:28" s="15" customFormat="1" x14ac:dyDescent="0.35">
      <c r="A900" s="7">
        <v>888</v>
      </c>
      <c r="B900" s="6"/>
      <c r="C900" s="12"/>
      <c r="D900" s="8"/>
      <c r="E900" s="12"/>
      <c r="F900" s="216" t="str">
        <f t="shared" si="26"/>
        <v>N/A</v>
      </c>
      <c r="G900" s="6"/>
      <c r="AA900" s="15" t="str">
        <f t="shared" si="27"/>
        <v/>
      </c>
      <c r="AB900" s="15" t="str">
        <f>IF(LEN($AA900)=0,"N",IF(LEN($AA900)&gt;1,"Error -- Availability entered in an incorrect format",IF($AA900='Control Panel'!$F$36,$AA900,IF($AA900='Control Panel'!$F$37,$AA900,IF($AA900='Control Panel'!$F$38,$AA900,IF($AA900='Control Panel'!$F$39,$AA900,IF($AA900='Control Panel'!$F$40,$AA900,IF($AA900='Control Panel'!$F$41,$AA900,"Error -- Availability entered in an incorrect format"))))))))</f>
        <v>N</v>
      </c>
    </row>
    <row r="901" spans="1:28" s="15" customFormat="1" x14ac:dyDescent="0.35">
      <c r="A901" s="7">
        <v>889</v>
      </c>
      <c r="B901" s="6"/>
      <c r="C901" s="12"/>
      <c r="D901" s="8"/>
      <c r="E901" s="12"/>
      <c r="F901" s="216" t="str">
        <f t="shared" si="26"/>
        <v>N/A</v>
      </c>
      <c r="G901" s="6"/>
      <c r="AA901" s="15" t="str">
        <f t="shared" si="27"/>
        <v/>
      </c>
      <c r="AB901" s="15" t="str">
        <f>IF(LEN($AA901)=0,"N",IF(LEN($AA901)&gt;1,"Error -- Availability entered in an incorrect format",IF($AA901='Control Panel'!$F$36,$AA901,IF($AA901='Control Panel'!$F$37,$AA901,IF($AA901='Control Panel'!$F$38,$AA901,IF($AA901='Control Panel'!$F$39,$AA901,IF($AA901='Control Panel'!$F$40,$AA901,IF($AA901='Control Panel'!$F$41,$AA901,"Error -- Availability entered in an incorrect format"))))))))</f>
        <v>N</v>
      </c>
    </row>
    <row r="902" spans="1:28" s="15" customFormat="1" x14ac:dyDescent="0.35">
      <c r="A902" s="7">
        <v>890</v>
      </c>
      <c r="B902" s="6"/>
      <c r="C902" s="12"/>
      <c r="D902" s="8"/>
      <c r="E902" s="12"/>
      <c r="F902" s="216" t="str">
        <f t="shared" si="26"/>
        <v>N/A</v>
      </c>
      <c r="G902" s="6"/>
      <c r="AA902" s="15" t="str">
        <f t="shared" si="27"/>
        <v/>
      </c>
      <c r="AB902" s="15" t="str">
        <f>IF(LEN($AA902)=0,"N",IF(LEN($AA902)&gt;1,"Error -- Availability entered in an incorrect format",IF($AA902='Control Panel'!$F$36,$AA902,IF($AA902='Control Panel'!$F$37,$AA902,IF($AA902='Control Panel'!$F$38,$AA902,IF($AA902='Control Panel'!$F$39,$AA902,IF($AA902='Control Panel'!$F$40,$AA902,IF($AA902='Control Panel'!$F$41,$AA902,"Error -- Availability entered in an incorrect format"))))))))</f>
        <v>N</v>
      </c>
    </row>
    <row r="903" spans="1:28" s="15" customFormat="1" x14ac:dyDescent="0.35">
      <c r="A903" s="7">
        <v>891</v>
      </c>
      <c r="B903" s="6"/>
      <c r="C903" s="12"/>
      <c r="D903" s="8"/>
      <c r="E903" s="12"/>
      <c r="F903" s="216" t="str">
        <f t="shared" si="26"/>
        <v>N/A</v>
      </c>
      <c r="G903" s="6"/>
      <c r="AA903" s="15" t="str">
        <f t="shared" si="27"/>
        <v/>
      </c>
      <c r="AB903" s="15" t="str">
        <f>IF(LEN($AA903)=0,"N",IF(LEN($AA903)&gt;1,"Error -- Availability entered in an incorrect format",IF($AA903='Control Panel'!$F$36,$AA903,IF($AA903='Control Panel'!$F$37,$AA903,IF($AA903='Control Panel'!$F$38,$AA903,IF($AA903='Control Panel'!$F$39,$AA903,IF($AA903='Control Panel'!$F$40,$AA903,IF($AA903='Control Panel'!$F$41,$AA903,"Error -- Availability entered in an incorrect format"))))))))</f>
        <v>N</v>
      </c>
    </row>
    <row r="904" spans="1:28" s="15" customFormat="1" x14ac:dyDescent="0.35">
      <c r="A904" s="7">
        <v>892</v>
      </c>
      <c r="B904" s="6"/>
      <c r="C904" s="12"/>
      <c r="D904" s="8"/>
      <c r="E904" s="12"/>
      <c r="F904" s="216" t="str">
        <f t="shared" si="26"/>
        <v>N/A</v>
      </c>
      <c r="G904" s="6"/>
      <c r="AA904" s="15" t="str">
        <f t="shared" si="27"/>
        <v/>
      </c>
      <c r="AB904" s="15" t="str">
        <f>IF(LEN($AA904)=0,"N",IF(LEN($AA904)&gt;1,"Error -- Availability entered in an incorrect format",IF($AA904='Control Panel'!$F$36,$AA904,IF($AA904='Control Panel'!$F$37,$AA904,IF($AA904='Control Panel'!$F$38,$AA904,IF($AA904='Control Panel'!$F$39,$AA904,IF($AA904='Control Panel'!$F$40,$AA904,IF($AA904='Control Panel'!$F$41,$AA904,"Error -- Availability entered in an incorrect format"))))))))</f>
        <v>N</v>
      </c>
    </row>
    <row r="905" spans="1:28" s="15" customFormat="1" x14ac:dyDescent="0.35">
      <c r="A905" s="7">
        <v>893</v>
      </c>
      <c r="B905" s="6"/>
      <c r="C905" s="12"/>
      <c r="D905" s="8"/>
      <c r="E905" s="12"/>
      <c r="F905" s="216" t="str">
        <f t="shared" si="26"/>
        <v>N/A</v>
      </c>
      <c r="G905" s="6"/>
      <c r="AA905" s="15" t="str">
        <f t="shared" si="27"/>
        <v/>
      </c>
      <c r="AB905" s="15" t="str">
        <f>IF(LEN($AA905)=0,"N",IF(LEN($AA905)&gt;1,"Error -- Availability entered in an incorrect format",IF($AA905='Control Panel'!$F$36,$AA905,IF($AA905='Control Panel'!$F$37,$AA905,IF($AA905='Control Panel'!$F$38,$AA905,IF($AA905='Control Panel'!$F$39,$AA905,IF($AA905='Control Panel'!$F$40,$AA905,IF($AA905='Control Panel'!$F$41,$AA905,"Error -- Availability entered in an incorrect format"))))))))</f>
        <v>N</v>
      </c>
    </row>
    <row r="906" spans="1:28" s="15" customFormat="1" x14ac:dyDescent="0.35">
      <c r="A906" s="7">
        <v>894</v>
      </c>
      <c r="B906" s="6"/>
      <c r="C906" s="12"/>
      <c r="D906" s="8"/>
      <c r="E906" s="12"/>
      <c r="F906" s="216" t="str">
        <f t="shared" si="26"/>
        <v>N/A</v>
      </c>
      <c r="G906" s="6"/>
      <c r="AA906" s="15" t="str">
        <f t="shared" si="27"/>
        <v/>
      </c>
      <c r="AB906" s="15" t="str">
        <f>IF(LEN($AA906)=0,"N",IF(LEN($AA906)&gt;1,"Error -- Availability entered in an incorrect format",IF($AA906='Control Panel'!$F$36,$AA906,IF($AA906='Control Panel'!$F$37,$AA906,IF($AA906='Control Panel'!$F$38,$AA906,IF($AA906='Control Panel'!$F$39,$AA906,IF($AA906='Control Panel'!$F$40,$AA906,IF($AA906='Control Panel'!$F$41,$AA906,"Error -- Availability entered in an incorrect format"))))))))</f>
        <v>N</v>
      </c>
    </row>
    <row r="907" spans="1:28" s="15" customFormat="1" x14ac:dyDescent="0.35">
      <c r="A907" s="7">
        <v>895</v>
      </c>
      <c r="B907" s="6"/>
      <c r="C907" s="12"/>
      <c r="D907" s="8"/>
      <c r="E907" s="12"/>
      <c r="F907" s="216" t="str">
        <f t="shared" si="26"/>
        <v>N/A</v>
      </c>
      <c r="G907" s="6"/>
      <c r="AA907" s="15" t="str">
        <f t="shared" si="27"/>
        <v/>
      </c>
      <c r="AB907" s="15" t="str">
        <f>IF(LEN($AA907)=0,"N",IF(LEN($AA907)&gt;1,"Error -- Availability entered in an incorrect format",IF($AA907='Control Panel'!$F$36,$AA907,IF($AA907='Control Panel'!$F$37,$AA907,IF($AA907='Control Panel'!$F$38,$AA907,IF($AA907='Control Panel'!$F$39,$AA907,IF($AA907='Control Panel'!$F$40,$AA907,IF($AA907='Control Panel'!$F$41,$AA907,"Error -- Availability entered in an incorrect format"))))))))</f>
        <v>N</v>
      </c>
    </row>
    <row r="908" spans="1:28" s="15" customFormat="1" x14ac:dyDescent="0.35">
      <c r="A908" s="7">
        <v>896</v>
      </c>
      <c r="B908" s="6"/>
      <c r="C908" s="12"/>
      <c r="D908" s="8"/>
      <c r="E908" s="12"/>
      <c r="F908" s="216" t="str">
        <f t="shared" si="26"/>
        <v>N/A</v>
      </c>
      <c r="G908" s="6"/>
      <c r="AA908" s="15" t="str">
        <f t="shared" si="27"/>
        <v/>
      </c>
      <c r="AB908" s="15" t="str">
        <f>IF(LEN($AA908)=0,"N",IF(LEN($AA908)&gt;1,"Error -- Availability entered in an incorrect format",IF($AA908='Control Panel'!$F$36,$AA908,IF($AA908='Control Panel'!$F$37,$AA908,IF($AA908='Control Panel'!$F$38,$AA908,IF($AA908='Control Panel'!$F$39,$AA908,IF($AA908='Control Panel'!$F$40,$AA908,IF($AA908='Control Panel'!$F$41,$AA908,"Error -- Availability entered in an incorrect format"))))))))</f>
        <v>N</v>
      </c>
    </row>
    <row r="909" spans="1:28" s="15" customFormat="1" x14ac:dyDescent="0.35">
      <c r="A909" s="7">
        <v>897</v>
      </c>
      <c r="B909" s="6"/>
      <c r="C909" s="12"/>
      <c r="D909" s="8"/>
      <c r="E909" s="12"/>
      <c r="F909" s="216" t="str">
        <f t="shared" si="26"/>
        <v>N/A</v>
      </c>
      <c r="G909" s="6"/>
      <c r="AA909" s="15" t="str">
        <f t="shared" si="27"/>
        <v/>
      </c>
      <c r="AB909" s="15" t="str">
        <f>IF(LEN($AA909)=0,"N",IF(LEN($AA909)&gt;1,"Error -- Availability entered in an incorrect format",IF($AA909='Control Panel'!$F$36,$AA909,IF($AA909='Control Panel'!$F$37,$AA909,IF($AA909='Control Panel'!$F$38,$AA909,IF($AA909='Control Panel'!$F$39,$AA909,IF($AA909='Control Panel'!$F$40,$AA909,IF($AA909='Control Panel'!$F$41,$AA909,"Error -- Availability entered in an incorrect format"))))))))</f>
        <v>N</v>
      </c>
    </row>
    <row r="910" spans="1:28" s="15" customFormat="1" x14ac:dyDescent="0.35">
      <c r="A910" s="7">
        <v>898</v>
      </c>
      <c r="B910" s="6"/>
      <c r="C910" s="12"/>
      <c r="D910" s="8"/>
      <c r="E910" s="12"/>
      <c r="F910" s="216" t="str">
        <f t="shared" ref="F910:F973" si="28">IF($D$10=$A$9,"N/A",$D$10)</f>
        <v>N/A</v>
      </c>
      <c r="G910" s="6"/>
      <c r="AA910" s="15" t="str">
        <f t="shared" ref="AA910:AA973" si="29">TRIM($D910)</f>
        <v/>
      </c>
      <c r="AB910" s="15" t="str">
        <f>IF(LEN($AA910)=0,"N",IF(LEN($AA910)&gt;1,"Error -- Availability entered in an incorrect format",IF($AA910='Control Panel'!$F$36,$AA910,IF($AA910='Control Panel'!$F$37,$AA910,IF($AA910='Control Panel'!$F$38,$AA910,IF($AA910='Control Panel'!$F$39,$AA910,IF($AA910='Control Panel'!$F$40,$AA910,IF($AA910='Control Panel'!$F$41,$AA910,"Error -- Availability entered in an incorrect format"))))))))</f>
        <v>N</v>
      </c>
    </row>
    <row r="911" spans="1:28" s="15" customFormat="1" x14ac:dyDescent="0.35">
      <c r="A911" s="7">
        <v>899</v>
      </c>
      <c r="B911" s="6"/>
      <c r="C911" s="12"/>
      <c r="D911" s="8"/>
      <c r="E911" s="12"/>
      <c r="F911" s="216" t="str">
        <f t="shared" si="28"/>
        <v>N/A</v>
      </c>
      <c r="G911" s="6"/>
      <c r="AA911" s="15" t="str">
        <f t="shared" si="29"/>
        <v/>
      </c>
      <c r="AB911" s="15" t="str">
        <f>IF(LEN($AA911)=0,"N",IF(LEN($AA911)&gt;1,"Error -- Availability entered in an incorrect format",IF($AA911='Control Panel'!$F$36,$AA911,IF($AA911='Control Panel'!$F$37,$AA911,IF($AA911='Control Panel'!$F$38,$AA911,IF($AA911='Control Panel'!$F$39,$AA911,IF($AA911='Control Panel'!$F$40,$AA911,IF($AA911='Control Panel'!$F$41,$AA911,"Error -- Availability entered in an incorrect format"))))))))</f>
        <v>N</v>
      </c>
    </row>
    <row r="912" spans="1:28" s="15" customFormat="1" x14ac:dyDescent="0.35">
      <c r="A912" s="7">
        <v>900</v>
      </c>
      <c r="B912" s="6"/>
      <c r="C912" s="12"/>
      <c r="D912" s="8"/>
      <c r="E912" s="12"/>
      <c r="F912" s="216" t="str">
        <f t="shared" si="28"/>
        <v>N/A</v>
      </c>
      <c r="G912" s="6"/>
      <c r="AA912" s="15" t="str">
        <f t="shared" si="29"/>
        <v/>
      </c>
      <c r="AB912" s="15" t="str">
        <f>IF(LEN($AA912)=0,"N",IF(LEN($AA912)&gt;1,"Error -- Availability entered in an incorrect format",IF($AA912='Control Panel'!$F$36,$AA912,IF($AA912='Control Panel'!$F$37,$AA912,IF($AA912='Control Panel'!$F$38,$AA912,IF($AA912='Control Panel'!$F$39,$AA912,IF($AA912='Control Panel'!$F$40,$AA912,IF($AA912='Control Panel'!$F$41,$AA912,"Error -- Availability entered in an incorrect format"))))))))</f>
        <v>N</v>
      </c>
    </row>
    <row r="913" spans="1:28" s="15" customFormat="1" x14ac:dyDescent="0.35">
      <c r="A913" s="7">
        <v>901</v>
      </c>
      <c r="B913" s="6"/>
      <c r="C913" s="12"/>
      <c r="D913" s="8"/>
      <c r="E913" s="12"/>
      <c r="F913" s="216" t="str">
        <f t="shared" si="28"/>
        <v>N/A</v>
      </c>
      <c r="G913" s="6"/>
      <c r="AA913" s="15" t="str">
        <f t="shared" si="29"/>
        <v/>
      </c>
      <c r="AB913" s="15" t="str">
        <f>IF(LEN($AA913)=0,"N",IF(LEN($AA913)&gt;1,"Error -- Availability entered in an incorrect format",IF($AA913='Control Panel'!$F$36,$AA913,IF($AA913='Control Panel'!$F$37,$AA913,IF($AA913='Control Panel'!$F$38,$AA913,IF($AA913='Control Panel'!$F$39,$AA913,IF($AA913='Control Panel'!$F$40,$AA913,IF($AA913='Control Panel'!$F$41,$AA913,"Error -- Availability entered in an incorrect format"))))))))</f>
        <v>N</v>
      </c>
    </row>
    <row r="914" spans="1:28" s="15" customFormat="1" x14ac:dyDescent="0.35">
      <c r="A914" s="7">
        <v>902</v>
      </c>
      <c r="B914" s="6"/>
      <c r="C914" s="12"/>
      <c r="D914" s="8"/>
      <c r="E914" s="12"/>
      <c r="F914" s="216" t="str">
        <f t="shared" si="28"/>
        <v>N/A</v>
      </c>
      <c r="G914" s="6"/>
      <c r="AA914" s="15" t="str">
        <f t="shared" si="29"/>
        <v/>
      </c>
      <c r="AB914" s="15" t="str">
        <f>IF(LEN($AA914)=0,"N",IF(LEN($AA914)&gt;1,"Error -- Availability entered in an incorrect format",IF($AA914='Control Panel'!$F$36,$AA914,IF($AA914='Control Panel'!$F$37,$AA914,IF($AA914='Control Panel'!$F$38,$AA914,IF($AA914='Control Panel'!$F$39,$AA914,IF($AA914='Control Panel'!$F$40,$AA914,IF($AA914='Control Panel'!$F$41,$AA914,"Error -- Availability entered in an incorrect format"))))))))</f>
        <v>N</v>
      </c>
    </row>
    <row r="915" spans="1:28" s="15" customFormat="1" x14ac:dyDescent="0.35">
      <c r="A915" s="7">
        <v>903</v>
      </c>
      <c r="B915" s="6"/>
      <c r="C915" s="12"/>
      <c r="D915" s="8"/>
      <c r="E915" s="12"/>
      <c r="F915" s="216" t="str">
        <f t="shared" si="28"/>
        <v>N/A</v>
      </c>
      <c r="G915" s="6"/>
      <c r="AA915" s="15" t="str">
        <f t="shared" si="29"/>
        <v/>
      </c>
      <c r="AB915" s="15" t="str">
        <f>IF(LEN($AA915)=0,"N",IF(LEN($AA915)&gt;1,"Error -- Availability entered in an incorrect format",IF($AA915='Control Panel'!$F$36,$AA915,IF($AA915='Control Panel'!$F$37,$AA915,IF($AA915='Control Panel'!$F$38,$AA915,IF($AA915='Control Panel'!$F$39,$AA915,IF($AA915='Control Panel'!$F$40,$AA915,IF($AA915='Control Panel'!$F$41,$AA915,"Error -- Availability entered in an incorrect format"))))))))</f>
        <v>N</v>
      </c>
    </row>
    <row r="916" spans="1:28" s="15" customFormat="1" x14ac:dyDescent="0.35">
      <c r="A916" s="7">
        <v>904</v>
      </c>
      <c r="B916" s="6"/>
      <c r="C916" s="12"/>
      <c r="D916" s="8"/>
      <c r="E916" s="12"/>
      <c r="F916" s="216" t="str">
        <f t="shared" si="28"/>
        <v>N/A</v>
      </c>
      <c r="G916" s="6"/>
      <c r="AA916" s="15" t="str">
        <f t="shared" si="29"/>
        <v/>
      </c>
      <c r="AB916" s="15" t="str">
        <f>IF(LEN($AA916)=0,"N",IF(LEN($AA916)&gt;1,"Error -- Availability entered in an incorrect format",IF($AA916='Control Panel'!$F$36,$AA916,IF($AA916='Control Panel'!$F$37,$AA916,IF($AA916='Control Panel'!$F$38,$AA916,IF($AA916='Control Panel'!$F$39,$AA916,IF($AA916='Control Panel'!$F$40,$AA916,IF($AA916='Control Panel'!$F$41,$AA916,"Error -- Availability entered in an incorrect format"))))))))</f>
        <v>N</v>
      </c>
    </row>
    <row r="917" spans="1:28" s="15" customFormat="1" x14ac:dyDescent="0.35">
      <c r="A917" s="7">
        <v>905</v>
      </c>
      <c r="B917" s="6"/>
      <c r="C917" s="12"/>
      <c r="D917" s="8"/>
      <c r="E917" s="12"/>
      <c r="F917" s="216" t="str">
        <f t="shared" si="28"/>
        <v>N/A</v>
      </c>
      <c r="G917" s="6"/>
      <c r="AA917" s="15" t="str">
        <f t="shared" si="29"/>
        <v/>
      </c>
      <c r="AB917" s="15" t="str">
        <f>IF(LEN($AA917)=0,"N",IF(LEN($AA917)&gt;1,"Error -- Availability entered in an incorrect format",IF($AA917='Control Panel'!$F$36,$AA917,IF($AA917='Control Panel'!$F$37,$AA917,IF($AA917='Control Panel'!$F$38,$AA917,IF($AA917='Control Panel'!$F$39,$AA917,IF($AA917='Control Panel'!$F$40,$AA917,IF($AA917='Control Panel'!$F$41,$AA917,"Error -- Availability entered in an incorrect format"))))))))</f>
        <v>N</v>
      </c>
    </row>
    <row r="918" spans="1:28" s="15" customFormat="1" x14ac:dyDescent="0.35">
      <c r="A918" s="7">
        <v>906</v>
      </c>
      <c r="B918" s="6"/>
      <c r="C918" s="12"/>
      <c r="D918" s="8"/>
      <c r="E918" s="12"/>
      <c r="F918" s="216" t="str">
        <f t="shared" si="28"/>
        <v>N/A</v>
      </c>
      <c r="G918" s="6"/>
      <c r="AA918" s="15" t="str">
        <f t="shared" si="29"/>
        <v/>
      </c>
      <c r="AB918" s="15" t="str">
        <f>IF(LEN($AA918)=0,"N",IF(LEN($AA918)&gt;1,"Error -- Availability entered in an incorrect format",IF($AA918='Control Panel'!$F$36,$AA918,IF($AA918='Control Panel'!$F$37,$AA918,IF($AA918='Control Panel'!$F$38,$AA918,IF($AA918='Control Panel'!$F$39,$AA918,IF($AA918='Control Panel'!$F$40,$AA918,IF($AA918='Control Panel'!$F$41,$AA918,"Error -- Availability entered in an incorrect format"))))))))</f>
        <v>N</v>
      </c>
    </row>
    <row r="919" spans="1:28" s="15" customFormat="1" x14ac:dyDescent="0.35">
      <c r="A919" s="7">
        <v>907</v>
      </c>
      <c r="B919" s="6"/>
      <c r="C919" s="12"/>
      <c r="D919" s="8"/>
      <c r="E919" s="12"/>
      <c r="F919" s="216" t="str">
        <f t="shared" si="28"/>
        <v>N/A</v>
      </c>
      <c r="G919" s="6"/>
      <c r="AA919" s="15" t="str">
        <f t="shared" si="29"/>
        <v/>
      </c>
      <c r="AB919" s="15" t="str">
        <f>IF(LEN($AA919)=0,"N",IF(LEN($AA919)&gt;1,"Error -- Availability entered in an incorrect format",IF($AA919='Control Panel'!$F$36,$AA919,IF($AA919='Control Panel'!$F$37,$AA919,IF($AA919='Control Panel'!$F$38,$AA919,IF($AA919='Control Panel'!$F$39,$AA919,IF($AA919='Control Panel'!$F$40,$AA919,IF($AA919='Control Panel'!$F$41,$AA919,"Error -- Availability entered in an incorrect format"))))))))</f>
        <v>N</v>
      </c>
    </row>
    <row r="920" spans="1:28" s="15" customFormat="1" x14ac:dyDescent="0.35">
      <c r="A920" s="7">
        <v>908</v>
      </c>
      <c r="B920" s="6"/>
      <c r="C920" s="12"/>
      <c r="D920" s="8"/>
      <c r="E920" s="12"/>
      <c r="F920" s="216" t="str">
        <f t="shared" si="28"/>
        <v>N/A</v>
      </c>
      <c r="G920" s="6"/>
      <c r="AA920" s="15" t="str">
        <f t="shared" si="29"/>
        <v/>
      </c>
      <c r="AB920" s="15" t="str">
        <f>IF(LEN($AA920)=0,"N",IF(LEN($AA920)&gt;1,"Error -- Availability entered in an incorrect format",IF($AA920='Control Panel'!$F$36,$AA920,IF($AA920='Control Panel'!$F$37,$AA920,IF($AA920='Control Panel'!$F$38,$AA920,IF($AA920='Control Panel'!$F$39,$AA920,IF($AA920='Control Panel'!$F$40,$AA920,IF($AA920='Control Panel'!$F$41,$AA920,"Error -- Availability entered in an incorrect format"))))))))</f>
        <v>N</v>
      </c>
    </row>
    <row r="921" spans="1:28" s="15" customFormat="1" x14ac:dyDescent="0.35">
      <c r="A921" s="7">
        <v>909</v>
      </c>
      <c r="B921" s="6"/>
      <c r="C921" s="12"/>
      <c r="D921" s="8"/>
      <c r="E921" s="12"/>
      <c r="F921" s="216" t="str">
        <f t="shared" si="28"/>
        <v>N/A</v>
      </c>
      <c r="G921" s="6"/>
      <c r="AA921" s="15" t="str">
        <f t="shared" si="29"/>
        <v/>
      </c>
      <c r="AB921" s="15" t="str">
        <f>IF(LEN($AA921)=0,"N",IF(LEN($AA921)&gt;1,"Error -- Availability entered in an incorrect format",IF($AA921='Control Panel'!$F$36,$AA921,IF($AA921='Control Panel'!$F$37,$AA921,IF($AA921='Control Panel'!$F$38,$AA921,IF($AA921='Control Panel'!$F$39,$AA921,IF($AA921='Control Panel'!$F$40,$AA921,IF($AA921='Control Panel'!$F$41,$AA921,"Error -- Availability entered in an incorrect format"))))))))</f>
        <v>N</v>
      </c>
    </row>
    <row r="922" spans="1:28" s="15" customFormat="1" x14ac:dyDescent="0.35">
      <c r="A922" s="7">
        <v>910</v>
      </c>
      <c r="B922" s="6"/>
      <c r="C922" s="12"/>
      <c r="D922" s="8"/>
      <c r="E922" s="12"/>
      <c r="F922" s="216" t="str">
        <f t="shared" si="28"/>
        <v>N/A</v>
      </c>
      <c r="G922" s="6"/>
      <c r="AA922" s="15" t="str">
        <f t="shared" si="29"/>
        <v/>
      </c>
      <c r="AB922" s="15" t="str">
        <f>IF(LEN($AA922)=0,"N",IF(LEN($AA922)&gt;1,"Error -- Availability entered in an incorrect format",IF($AA922='Control Panel'!$F$36,$AA922,IF($AA922='Control Panel'!$F$37,$AA922,IF($AA922='Control Panel'!$F$38,$AA922,IF($AA922='Control Panel'!$F$39,$AA922,IF($AA922='Control Panel'!$F$40,$AA922,IF($AA922='Control Panel'!$F$41,$AA922,"Error -- Availability entered in an incorrect format"))))))))</f>
        <v>N</v>
      </c>
    </row>
    <row r="923" spans="1:28" s="15" customFormat="1" x14ac:dyDescent="0.35">
      <c r="A923" s="7">
        <v>911</v>
      </c>
      <c r="B923" s="6"/>
      <c r="C923" s="12"/>
      <c r="D923" s="8"/>
      <c r="E923" s="12"/>
      <c r="F923" s="216" t="str">
        <f t="shared" si="28"/>
        <v>N/A</v>
      </c>
      <c r="G923" s="6"/>
      <c r="AA923" s="15" t="str">
        <f t="shared" si="29"/>
        <v/>
      </c>
      <c r="AB923" s="15" t="str">
        <f>IF(LEN($AA923)=0,"N",IF(LEN($AA923)&gt;1,"Error -- Availability entered in an incorrect format",IF($AA923='Control Panel'!$F$36,$AA923,IF($AA923='Control Panel'!$F$37,$AA923,IF($AA923='Control Panel'!$F$38,$AA923,IF($AA923='Control Panel'!$F$39,$AA923,IF($AA923='Control Panel'!$F$40,$AA923,IF($AA923='Control Panel'!$F$41,$AA923,"Error -- Availability entered in an incorrect format"))))))))</f>
        <v>N</v>
      </c>
    </row>
    <row r="924" spans="1:28" s="15" customFormat="1" x14ac:dyDescent="0.35">
      <c r="A924" s="7">
        <v>912</v>
      </c>
      <c r="B924" s="6"/>
      <c r="C924" s="12"/>
      <c r="D924" s="8"/>
      <c r="E924" s="12"/>
      <c r="F924" s="216" t="str">
        <f t="shared" si="28"/>
        <v>N/A</v>
      </c>
      <c r="G924" s="6"/>
      <c r="AA924" s="15" t="str">
        <f t="shared" si="29"/>
        <v/>
      </c>
      <c r="AB924" s="15" t="str">
        <f>IF(LEN($AA924)=0,"N",IF(LEN($AA924)&gt;1,"Error -- Availability entered in an incorrect format",IF($AA924='Control Panel'!$F$36,$AA924,IF($AA924='Control Panel'!$F$37,$AA924,IF($AA924='Control Panel'!$F$38,$AA924,IF($AA924='Control Panel'!$F$39,$AA924,IF($AA924='Control Panel'!$F$40,$AA924,IF($AA924='Control Panel'!$F$41,$AA924,"Error -- Availability entered in an incorrect format"))))))))</f>
        <v>N</v>
      </c>
    </row>
    <row r="925" spans="1:28" s="15" customFormat="1" x14ac:dyDescent="0.35">
      <c r="A925" s="7">
        <v>913</v>
      </c>
      <c r="B925" s="6"/>
      <c r="C925" s="12"/>
      <c r="D925" s="8"/>
      <c r="E925" s="12"/>
      <c r="F925" s="216" t="str">
        <f t="shared" si="28"/>
        <v>N/A</v>
      </c>
      <c r="G925" s="6"/>
      <c r="AA925" s="15" t="str">
        <f t="shared" si="29"/>
        <v/>
      </c>
      <c r="AB925" s="15" t="str">
        <f>IF(LEN($AA925)=0,"N",IF(LEN($AA925)&gt;1,"Error -- Availability entered in an incorrect format",IF($AA925='Control Panel'!$F$36,$AA925,IF($AA925='Control Panel'!$F$37,$AA925,IF($AA925='Control Panel'!$F$38,$AA925,IF($AA925='Control Panel'!$F$39,$AA925,IF($AA925='Control Panel'!$F$40,$AA925,IF($AA925='Control Panel'!$F$41,$AA925,"Error -- Availability entered in an incorrect format"))))))))</f>
        <v>N</v>
      </c>
    </row>
    <row r="926" spans="1:28" s="15" customFormat="1" x14ac:dyDescent="0.35">
      <c r="A926" s="7">
        <v>914</v>
      </c>
      <c r="B926" s="6"/>
      <c r="C926" s="12"/>
      <c r="D926" s="8"/>
      <c r="E926" s="12"/>
      <c r="F926" s="216" t="str">
        <f t="shared" si="28"/>
        <v>N/A</v>
      </c>
      <c r="G926" s="6"/>
      <c r="AA926" s="15" t="str">
        <f t="shared" si="29"/>
        <v/>
      </c>
      <c r="AB926" s="15" t="str">
        <f>IF(LEN($AA926)=0,"N",IF(LEN($AA926)&gt;1,"Error -- Availability entered in an incorrect format",IF($AA926='Control Panel'!$F$36,$AA926,IF($AA926='Control Panel'!$F$37,$AA926,IF($AA926='Control Panel'!$F$38,$AA926,IF($AA926='Control Panel'!$F$39,$AA926,IF($AA926='Control Panel'!$F$40,$AA926,IF($AA926='Control Panel'!$F$41,$AA926,"Error -- Availability entered in an incorrect format"))))))))</f>
        <v>N</v>
      </c>
    </row>
    <row r="927" spans="1:28" s="15" customFormat="1" x14ac:dyDescent="0.35">
      <c r="A927" s="7">
        <v>915</v>
      </c>
      <c r="B927" s="6"/>
      <c r="C927" s="12"/>
      <c r="D927" s="8"/>
      <c r="E927" s="12"/>
      <c r="F927" s="216" t="str">
        <f t="shared" si="28"/>
        <v>N/A</v>
      </c>
      <c r="G927" s="6"/>
      <c r="AA927" s="15" t="str">
        <f t="shared" si="29"/>
        <v/>
      </c>
      <c r="AB927" s="15" t="str">
        <f>IF(LEN($AA927)=0,"N",IF(LEN($AA927)&gt;1,"Error -- Availability entered in an incorrect format",IF($AA927='Control Panel'!$F$36,$AA927,IF($AA927='Control Panel'!$F$37,$AA927,IF($AA927='Control Panel'!$F$38,$AA927,IF($AA927='Control Panel'!$F$39,$AA927,IF($AA927='Control Panel'!$F$40,$AA927,IF($AA927='Control Panel'!$F$41,$AA927,"Error -- Availability entered in an incorrect format"))))))))</f>
        <v>N</v>
      </c>
    </row>
    <row r="928" spans="1:28" s="15" customFormat="1" x14ac:dyDescent="0.35">
      <c r="A928" s="7">
        <v>916</v>
      </c>
      <c r="B928" s="6"/>
      <c r="C928" s="12"/>
      <c r="D928" s="8"/>
      <c r="E928" s="12"/>
      <c r="F928" s="216" t="str">
        <f t="shared" si="28"/>
        <v>N/A</v>
      </c>
      <c r="G928" s="6"/>
      <c r="AA928" s="15" t="str">
        <f t="shared" si="29"/>
        <v/>
      </c>
      <c r="AB928" s="15" t="str">
        <f>IF(LEN($AA928)=0,"N",IF(LEN($AA928)&gt;1,"Error -- Availability entered in an incorrect format",IF($AA928='Control Panel'!$F$36,$AA928,IF($AA928='Control Panel'!$F$37,$AA928,IF($AA928='Control Panel'!$F$38,$AA928,IF($AA928='Control Panel'!$F$39,$AA928,IF($AA928='Control Panel'!$F$40,$AA928,IF($AA928='Control Panel'!$F$41,$AA928,"Error -- Availability entered in an incorrect format"))))))))</f>
        <v>N</v>
      </c>
    </row>
    <row r="929" spans="1:28" s="15" customFormat="1" x14ac:dyDescent="0.35">
      <c r="A929" s="7">
        <v>917</v>
      </c>
      <c r="B929" s="6"/>
      <c r="C929" s="12"/>
      <c r="D929" s="8"/>
      <c r="E929" s="12"/>
      <c r="F929" s="216" t="str">
        <f t="shared" si="28"/>
        <v>N/A</v>
      </c>
      <c r="G929" s="6"/>
      <c r="AA929" s="15" t="str">
        <f t="shared" si="29"/>
        <v/>
      </c>
      <c r="AB929" s="15" t="str">
        <f>IF(LEN($AA929)=0,"N",IF(LEN($AA929)&gt;1,"Error -- Availability entered in an incorrect format",IF($AA929='Control Panel'!$F$36,$AA929,IF($AA929='Control Panel'!$F$37,$AA929,IF($AA929='Control Panel'!$F$38,$AA929,IF($AA929='Control Panel'!$F$39,$AA929,IF($AA929='Control Panel'!$F$40,$AA929,IF($AA929='Control Panel'!$F$41,$AA929,"Error -- Availability entered in an incorrect format"))))))))</f>
        <v>N</v>
      </c>
    </row>
    <row r="930" spans="1:28" s="15" customFormat="1" x14ac:dyDescent="0.35">
      <c r="A930" s="7">
        <v>918</v>
      </c>
      <c r="B930" s="6"/>
      <c r="C930" s="12"/>
      <c r="D930" s="8"/>
      <c r="E930" s="12"/>
      <c r="F930" s="216" t="str">
        <f t="shared" si="28"/>
        <v>N/A</v>
      </c>
      <c r="G930" s="6"/>
      <c r="AA930" s="15" t="str">
        <f t="shared" si="29"/>
        <v/>
      </c>
      <c r="AB930" s="15" t="str">
        <f>IF(LEN($AA930)=0,"N",IF(LEN($AA930)&gt;1,"Error -- Availability entered in an incorrect format",IF($AA930='Control Panel'!$F$36,$AA930,IF($AA930='Control Panel'!$F$37,$AA930,IF($AA930='Control Panel'!$F$38,$AA930,IF($AA930='Control Panel'!$F$39,$AA930,IF($AA930='Control Panel'!$F$40,$AA930,IF($AA930='Control Panel'!$F$41,$AA930,"Error -- Availability entered in an incorrect format"))))))))</f>
        <v>N</v>
      </c>
    </row>
    <row r="931" spans="1:28" s="15" customFormat="1" x14ac:dyDescent="0.35">
      <c r="A931" s="7">
        <v>919</v>
      </c>
      <c r="B931" s="6"/>
      <c r="C931" s="12"/>
      <c r="D931" s="8"/>
      <c r="E931" s="12"/>
      <c r="F931" s="216" t="str">
        <f t="shared" si="28"/>
        <v>N/A</v>
      </c>
      <c r="G931" s="6"/>
      <c r="AA931" s="15" t="str">
        <f t="shared" si="29"/>
        <v/>
      </c>
      <c r="AB931" s="15" t="str">
        <f>IF(LEN($AA931)=0,"N",IF(LEN($AA931)&gt;1,"Error -- Availability entered in an incorrect format",IF($AA931='Control Panel'!$F$36,$AA931,IF($AA931='Control Panel'!$F$37,$AA931,IF($AA931='Control Panel'!$F$38,$AA931,IF($AA931='Control Panel'!$F$39,$AA931,IF($AA931='Control Panel'!$F$40,$AA931,IF($AA931='Control Panel'!$F$41,$AA931,"Error -- Availability entered in an incorrect format"))))))))</f>
        <v>N</v>
      </c>
    </row>
    <row r="932" spans="1:28" s="15" customFormat="1" x14ac:dyDescent="0.35">
      <c r="A932" s="7">
        <v>920</v>
      </c>
      <c r="B932" s="6"/>
      <c r="C932" s="12"/>
      <c r="D932" s="8"/>
      <c r="E932" s="12"/>
      <c r="F932" s="216" t="str">
        <f t="shared" si="28"/>
        <v>N/A</v>
      </c>
      <c r="G932" s="6"/>
      <c r="AA932" s="15" t="str">
        <f t="shared" si="29"/>
        <v/>
      </c>
      <c r="AB932" s="15" t="str">
        <f>IF(LEN($AA932)=0,"N",IF(LEN($AA932)&gt;1,"Error -- Availability entered in an incorrect format",IF($AA932='Control Panel'!$F$36,$AA932,IF($AA932='Control Panel'!$F$37,$AA932,IF($AA932='Control Panel'!$F$38,$AA932,IF($AA932='Control Panel'!$F$39,$AA932,IF($AA932='Control Panel'!$F$40,$AA932,IF($AA932='Control Panel'!$F$41,$AA932,"Error -- Availability entered in an incorrect format"))))))))</f>
        <v>N</v>
      </c>
    </row>
    <row r="933" spans="1:28" s="15" customFormat="1" x14ac:dyDescent="0.35">
      <c r="A933" s="7">
        <v>921</v>
      </c>
      <c r="B933" s="6"/>
      <c r="C933" s="12"/>
      <c r="D933" s="8"/>
      <c r="E933" s="12"/>
      <c r="F933" s="216" t="str">
        <f t="shared" si="28"/>
        <v>N/A</v>
      </c>
      <c r="G933" s="6"/>
      <c r="AA933" s="15" t="str">
        <f t="shared" si="29"/>
        <v/>
      </c>
      <c r="AB933" s="15" t="str">
        <f>IF(LEN($AA933)=0,"N",IF(LEN($AA933)&gt;1,"Error -- Availability entered in an incorrect format",IF($AA933='Control Panel'!$F$36,$AA933,IF($AA933='Control Panel'!$F$37,$AA933,IF($AA933='Control Panel'!$F$38,$AA933,IF($AA933='Control Panel'!$F$39,$AA933,IF($AA933='Control Panel'!$F$40,$AA933,IF($AA933='Control Panel'!$F$41,$AA933,"Error -- Availability entered in an incorrect format"))))))))</f>
        <v>N</v>
      </c>
    </row>
    <row r="934" spans="1:28" s="15" customFormat="1" x14ac:dyDescent="0.35">
      <c r="A934" s="7">
        <v>922</v>
      </c>
      <c r="B934" s="6"/>
      <c r="C934" s="12"/>
      <c r="D934" s="8"/>
      <c r="E934" s="12"/>
      <c r="F934" s="216" t="str">
        <f t="shared" si="28"/>
        <v>N/A</v>
      </c>
      <c r="G934" s="6"/>
      <c r="AA934" s="15" t="str">
        <f t="shared" si="29"/>
        <v/>
      </c>
      <c r="AB934" s="15" t="str">
        <f>IF(LEN($AA934)=0,"N",IF(LEN($AA934)&gt;1,"Error -- Availability entered in an incorrect format",IF($AA934='Control Panel'!$F$36,$AA934,IF($AA934='Control Panel'!$F$37,$AA934,IF($AA934='Control Panel'!$F$38,$AA934,IF($AA934='Control Panel'!$F$39,$AA934,IF($AA934='Control Panel'!$F$40,$AA934,IF($AA934='Control Panel'!$F$41,$AA934,"Error -- Availability entered in an incorrect format"))))))))</f>
        <v>N</v>
      </c>
    </row>
    <row r="935" spans="1:28" s="15" customFormat="1" x14ac:dyDescent="0.35">
      <c r="A935" s="7">
        <v>923</v>
      </c>
      <c r="B935" s="6"/>
      <c r="C935" s="12"/>
      <c r="D935" s="8"/>
      <c r="E935" s="12"/>
      <c r="F935" s="216" t="str">
        <f t="shared" si="28"/>
        <v>N/A</v>
      </c>
      <c r="G935" s="6"/>
      <c r="AA935" s="15" t="str">
        <f t="shared" si="29"/>
        <v/>
      </c>
      <c r="AB935" s="15" t="str">
        <f>IF(LEN($AA935)=0,"N",IF(LEN($AA935)&gt;1,"Error -- Availability entered in an incorrect format",IF($AA935='Control Panel'!$F$36,$AA935,IF($AA935='Control Panel'!$F$37,$AA935,IF($AA935='Control Panel'!$F$38,$AA935,IF($AA935='Control Panel'!$F$39,$AA935,IF($AA935='Control Panel'!$F$40,$AA935,IF($AA935='Control Panel'!$F$41,$AA935,"Error -- Availability entered in an incorrect format"))))))))</f>
        <v>N</v>
      </c>
    </row>
    <row r="936" spans="1:28" s="15" customFormat="1" x14ac:dyDescent="0.35">
      <c r="A936" s="7">
        <v>924</v>
      </c>
      <c r="B936" s="6"/>
      <c r="C936" s="12"/>
      <c r="D936" s="8"/>
      <c r="E936" s="12"/>
      <c r="F936" s="216" t="str">
        <f t="shared" si="28"/>
        <v>N/A</v>
      </c>
      <c r="G936" s="6"/>
      <c r="AA936" s="15" t="str">
        <f t="shared" si="29"/>
        <v/>
      </c>
      <c r="AB936" s="15" t="str">
        <f>IF(LEN($AA936)=0,"N",IF(LEN($AA936)&gt;1,"Error -- Availability entered in an incorrect format",IF($AA936='Control Panel'!$F$36,$AA936,IF($AA936='Control Panel'!$F$37,$AA936,IF($AA936='Control Panel'!$F$38,$AA936,IF($AA936='Control Panel'!$F$39,$AA936,IF($AA936='Control Panel'!$F$40,$AA936,IF($AA936='Control Panel'!$F$41,$AA936,"Error -- Availability entered in an incorrect format"))))))))</f>
        <v>N</v>
      </c>
    </row>
    <row r="937" spans="1:28" s="15" customFormat="1" x14ac:dyDescent="0.35">
      <c r="A937" s="7">
        <v>925</v>
      </c>
      <c r="B937" s="6"/>
      <c r="C937" s="12"/>
      <c r="D937" s="8"/>
      <c r="E937" s="12"/>
      <c r="F937" s="216" t="str">
        <f t="shared" si="28"/>
        <v>N/A</v>
      </c>
      <c r="G937" s="6"/>
      <c r="AA937" s="15" t="str">
        <f t="shared" si="29"/>
        <v/>
      </c>
      <c r="AB937" s="15" t="str">
        <f>IF(LEN($AA937)=0,"N",IF(LEN($AA937)&gt;1,"Error -- Availability entered in an incorrect format",IF($AA937='Control Panel'!$F$36,$AA937,IF($AA937='Control Panel'!$F$37,$AA937,IF($AA937='Control Panel'!$F$38,$AA937,IF($AA937='Control Panel'!$F$39,$AA937,IF($AA937='Control Panel'!$F$40,$AA937,IF($AA937='Control Panel'!$F$41,$AA937,"Error -- Availability entered in an incorrect format"))))))))</f>
        <v>N</v>
      </c>
    </row>
    <row r="938" spans="1:28" s="15" customFormat="1" x14ac:dyDescent="0.35">
      <c r="A938" s="7">
        <v>926</v>
      </c>
      <c r="B938" s="6"/>
      <c r="C938" s="12"/>
      <c r="D938" s="8"/>
      <c r="E938" s="12"/>
      <c r="F938" s="216" t="str">
        <f t="shared" si="28"/>
        <v>N/A</v>
      </c>
      <c r="G938" s="6"/>
      <c r="AA938" s="15" t="str">
        <f t="shared" si="29"/>
        <v/>
      </c>
      <c r="AB938" s="15" t="str">
        <f>IF(LEN($AA938)=0,"N",IF(LEN($AA938)&gt;1,"Error -- Availability entered in an incorrect format",IF($AA938='Control Panel'!$F$36,$AA938,IF($AA938='Control Panel'!$F$37,$AA938,IF($AA938='Control Panel'!$F$38,$AA938,IF($AA938='Control Panel'!$F$39,$AA938,IF($AA938='Control Panel'!$F$40,$AA938,IF($AA938='Control Panel'!$F$41,$AA938,"Error -- Availability entered in an incorrect format"))))))))</f>
        <v>N</v>
      </c>
    </row>
    <row r="939" spans="1:28" s="15" customFormat="1" x14ac:dyDescent="0.35">
      <c r="A939" s="7">
        <v>927</v>
      </c>
      <c r="B939" s="6"/>
      <c r="C939" s="12"/>
      <c r="D939" s="8"/>
      <c r="E939" s="12"/>
      <c r="F939" s="216" t="str">
        <f t="shared" si="28"/>
        <v>N/A</v>
      </c>
      <c r="G939" s="6"/>
      <c r="AA939" s="15" t="str">
        <f t="shared" si="29"/>
        <v/>
      </c>
      <c r="AB939" s="15" t="str">
        <f>IF(LEN($AA939)=0,"N",IF(LEN($AA939)&gt;1,"Error -- Availability entered in an incorrect format",IF($AA939='Control Panel'!$F$36,$AA939,IF($AA939='Control Panel'!$F$37,$AA939,IF($AA939='Control Panel'!$F$38,$AA939,IF($AA939='Control Panel'!$F$39,$AA939,IF($AA939='Control Panel'!$F$40,$AA939,IF($AA939='Control Panel'!$F$41,$AA939,"Error -- Availability entered in an incorrect format"))))))))</f>
        <v>N</v>
      </c>
    </row>
    <row r="940" spans="1:28" s="15" customFormat="1" x14ac:dyDescent="0.35">
      <c r="A940" s="7">
        <v>928</v>
      </c>
      <c r="B940" s="6"/>
      <c r="C940" s="12"/>
      <c r="D940" s="8"/>
      <c r="E940" s="12"/>
      <c r="F940" s="216" t="str">
        <f t="shared" si="28"/>
        <v>N/A</v>
      </c>
      <c r="G940" s="6"/>
      <c r="AA940" s="15" t="str">
        <f t="shared" si="29"/>
        <v/>
      </c>
      <c r="AB940" s="15" t="str">
        <f>IF(LEN($AA940)=0,"N",IF(LEN($AA940)&gt;1,"Error -- Availability entered in an incorrect format",IF($AA940='Control Panel'!$F$36,$AA940,IF($AA940='Control Panel'!$F$37,$AA940,IF($AA940='Control Panel'!$F$38,$AA940,IF($AA940='Control Panel'!$F$39,$AA940,IF($AA940='Control Panel'!$F$40,$AA940,IF($AA940='Control Panel'!$F$41,$AA940,"Error -- Availability entered in an incorrect format"))))))))</f>
        <v>N</v>
      </c>
    </row>
    <row r="941" spans="1:28" s="15" customFormat="1" x14ac:dyDescent="0.35">
      <c r="A941" s="7">
        <v>929</v>
      </c>
      <c r="B941" s="6"/>
      <c r="C941" s="12"/>
      <c r="D941" s="8"/>
      <c r="E941" s="12"/>
      <c r="F941" s="216" t="str">
        <f t="shared" si="28"/>
        <v>N/A</v>
      </c>
      <c r="G941" s="6"/>
      <c r="AA941" s="15" t="str">
        <f t="shared" si="29"/>
        <v/>
      </c>
      <c r="AB941" s="15" t="str">
        <f>IF(LEN($AA941)=0,"N",IF(LEN($AA941)&gt;1,"Error -- Availability entered in an incorrect format",IF($AA941='Control Panel'!$F$36,$AA941,IF($AA941='Control Panel'!$F$37,$AA941,IF($AA941='Control Panel'!$F$38,$AA941,IF($AA941='Control Panel'!$F$39,$AA941,IF($AA941='Control Panel'!$F$40,$AA941,IF($AA941='Control Panel'!$F$41,$AA941,"Error -- Availability entered in an incorrect format"))))))))</f>
        <v>N</v>
      </c>
    </row>
    <row r="942" spans="1:28" s="15" customFormat="1" x14ac:dyDescent="0.35">
      <c r="A942" s="7">
        <v>930</v>
      </c>
      <c r="B942" s="6"/>
      <c r="C942" s="12"/>
      <c r="D942" s="8"/>
      <c r="E942" s="12"/>
      <c r="F942" s="216" t="str">
        <f t="shared" si="28"/>
        <v>N/A</v>
      </c>
      <c r="G942" s="6"/>
      <c r="AA942" s="15" t="str">
        <f t="shared" si="29"/>
        <v/>
      </c>
      <c r="AB942" s="15" t="str">
        <f>IF(LEN($AA942)=0,"N",IF(LEN($AA942)&gt;1,"Error -- Availability entered in an incorrect format",IF($AA942='Control Panel'!$F$36,$AA942,IF($AA942='Control Panel'!$F$37,$AA942,IF($AA942='Control Panel'!$F$38,$AA942,IF($AA942='Control Panel'!$F$39,$AA942,IF($AA942='Control Panel'!$F$40,$AA942,IF($AA942='Control Panel'!$F$41,$AA942,"Error -- Availability entered in an incorrect format"))))))))</f>
        <v>N</v>
      </c>
    </row>
    <row r="943" spans="1:28" s="15" customFormat="1" x14ac:dyDescent="0.35">
      <c r="A943" s="7">
        <v>931</v>
      </c>
      <c r="B943" s="6"/>
      <c r="C943" s="12"/>
      <c r="D943" s="8"/>
      <c r="E943" s="12"/>
      <c r="F943" s="216" t="str">
        <f t="shared" si="28"/>
        <v>N/A</v>
      </c>
      <c r="G943" s="6"/>
      <c r="AA943" s="15" t="str">
        <f t="shared" si="29"/>
        <v/>
      </c>
      <c r="AB943" s="15" t="str">
        <f>IF(LEN($AA943)=0,"N",IF(LEN($AA943)&gt;1,"Error -- Availability entered in an incorrect format",IF($AA943='Control Panel'!$F$36,$AA943,IF($AA943='Control Panel'!$F$37,$AA943,IF($AA943='Control Panel'!$F$38,$AA943,IF($AA943='Control Panel'!$F$39,$AA943,IF($AA943='Control Panel'!$F$40,$AA943,IF($AA943='Control Panel'!$F$41,$AA943,"Error -- Availability entered in an incorrect format"))))))))</f>
        <v>N</v>
      </c>
    </row>
    <row r="944" spans="1:28" s="15" customFormat="1" x14ac:dyDescent="0.35">
      <c r="A944" s="7">
        <v>932</v>
      </c>
      <c r="B944" s="6"/>
      <c r="C944" s="12"/>
      <c r="D944" s="8"/>
      <c r="E944" s="12"/>
      <c r="F944" s="216" t="str">
        <f t="shared" si="28"/>
        <v>N/A</v>
      </c>
      <c r="G944" s="6"/>
      <c r="AA944" s="15" t="str">
        <f t="shared" si="29"/>
        <v/>
      </c>
      <c r="AB944" s="15" t="str">
        <f>IF(LEN($AA944)=0,"N",IF(LEN($AA944)&gt;1,"Error -- Availability entered in an incorrect format",IF($AA944='Control Panel'!$F$36,$AA944,IF($AA944='Control Panel'!$F$37,$AA944,IF($AA944='Control Panel'!$F$38,$AA944,IF($AA944='Control Panel'!$F$39,$AA944,IF($AA944='Control Panel'!$F$40,$AA944,IF($AA944='Control Panel'!$F$41,$AA944,"Error -- Availability entered in an incorrect format"))))))))</f>
        <v>N</v>
      </c>
    </row>
    <row r="945" spans="1:28" s="15" customFormat="1" x14ac:dyDescent="0.35">
      <c r="A945" s="7">
        <v>933</v>
      </c>
      <c r="B945" s="6"/>
      <c r="C945" s="12"/>
      <c r="D945" s="8"/>
      <c r="E945" s="12"/>
      <c r="F945" s="216" t="str">
        <f t="shared" si="28"/>
        <v>N/A</v>
      </c>
      <c r="G945" s="6"/>
      <c r="AA945" s="15" t="str">
        <f t="shared" si="29"/>
        <v/>
      </c>
      <c r="AB945" s="15" t="str">
        <f>IF(LEN($AA945)=0,"N",IF(LEN($AA945)&gt;1,"Error -- Availability entered in an incorrect format",IF($AA945='Control Panel'!$F$36,$AA945,IF($AA945='Control Panel'!$F$37,$AA945,IF($AA945='Control Panel'!$F$38,$AA945,IF($AA945='Control Panel'!$F$39,$AA945,IF($AA945='Control Panel'!$F$40,$AA945,IF($AA945='Control Panel'!$F$41,$AA945,"Error -- Availability entered in an incorrect format"))))))))</f>
        <v>N</v>
      </c>
    </row>
    <row r="946" spans="1:28" s="15" customFormat="1" x14ac:dyDescent="0.35">
      <c r="A946" s="7">
        <v>934</v>
      </c>
      <c r="B946" s="6"/>
      <c r="C946" s="12"/>
      <c r="D946" s="8"/>
      <c r="E946" s="12"/>
      <c r="F946" s="216" t="str">
        <f t="shared" si="28"/>
        <v>N/A</v>
      </c>
      <c r="G946" s="6"/>
      <c r="AA946" s="15" t="str">
        <f t="shared" si="29"/>
        <v/>
      </c>
      <c r="AB946" s="15" t="str">
        <f>IF(LEN($AA946)=0,"N",IF(LEN($AA946)&gt;1,"Error -- Availability entered in an incorrect format",IF($AA946='Control Panel'!$F$36,$AA946,IF($AA946='Control Panel'!$F$37,$AA946,IF($AA946='Control Panel'!$F$38,$AA946,IF($AA946='Control Panel'!$F$39,$AA946,IF($AA946='Control Panel'!$F$40,$AA946,IF($AA946='Control Panel'!$F$41,$AA946,"Error -- Availability entered in an incorrect format"))))))))</f>
        <v>N</v>
      </c>
    </row>
    <row r="947" spans="1:28" s="15" customFormat="1" x14ac:dyDescent="0.35">
      <c r="A947" s="7">
        <v>935</v>
      </c>
      <c r="B947" s="6"/>
      <c r="C947" s="12"/>
      <c r="D947" s="8"/>
      <c r="E947" s="12"/>
      <c r="F947" s="216" t="str">
        <f t="shared" si="28"/>
        <v>N/A</v>
      </c>
      <c r="G947" s="6"/>
      <c r="AA947" s="15" t="str">
        <f t="shared" si="29"/>
        <v/>
      </c>
      <c r="AB947" s="15" t="str">
        <f>IF(LEN($AA947)=0,"N",IF(LEN($AA947)&gt;1,"Error -- Availability entered in an incorrect format",IF($AA947='Control Panel'!$F$36,$AA947,IF($AA947='Control Panel'!$F$37,$AA947,IF($AA947='Control Panel'!$F$38,$AA947,IF($AA947='Control Panel'!$F$39,$AA947,IF($AA947='Control Panel'!$F$40,$AA947,IF($AA947='Control Panel'!$F$41,$AA947,"Error -- Availability entered in an incorrect format"))))))))</f>
        <v>N</v>
      </c>
    </row>
    <row r="948" spans="1:28" s="15" customFormat="1" x14ac:dyDescent="0.35">
      <c r="A948" s="7">
        <v>936</v>
      </c>
      <c r="B948" s="6"/>
      <c r="C948" s="12"/>
      <c r="D948" s="8"/>
      <c r="E948" s="12"/>
      <c r="F948" s="216" t="str">
        <f t="shared" si="28"/>
        <v>N/A</v>
      </c>
      <c r="G948" s="6"/>
      <c r="AA948" s="15" t="str">
        <f t="shared" si="29"/>
        <v/>
      </c>
      <c r="AB948" s="15" t="str">
        <f>IF(LEN($AA948)=0,"N",IF(LEN($AA948)&gt;1,"Error -- Availability entered in an incorrect format",IF($AA948='Control Panel'!$F$36,$AA948,IF($AA948='Control Panel'!$F$37,$AA948,IF($AA948='Control Panel'!$F$38,$AA948,IF($AA948='Control Panel'!$F$39,$AA948,IF($AA948='Control Panel'!$F$40,$AA948,IF($AA948='Control Panel'!$F$41,$AA948,"Error -- Availability entered in an incorrect format"))))))))</f>
        <v>N</v>
      </c>
    </row>
    <row r="949" spans="1:28" s="15" customFormat="1" x14ac:dyDescent="0.35">
      <c r="A949" s="7">
        <v>937</v>
      </c>
      <c r="B949" s="6"/>
      <c r="C949" s="12"/>
      <c r="D949" s="8"/>
      <c r="E949" s="12"/>
      <c r="F949" s="216" t="str">
        <f t="shared" si="28"/>
        <v>N/A</v>
      </c>
      <c r="G949" s="6"/>
      <c r="AA949" s="15" t="str">
        <f t="shared" si="29"/>
        <v/>
      </c>
      <c r="AB949" s="15" t="str">
        <f>IF(LEN($AA949)=0,"N",IF(LEN($AA949)&gt;1,"Error -- Availability entered in an incorrect format",IF($AA949='Control Panel'!$F$36,$AA949,IF($AA949='Control Panel'!$F$37,$AA949,IF($AA949='Control Panel'!$F$38,$AA949,IF($AA949='Control Panel'!$F$39,$AA949,IF($AA949='Control Panel'!$F$40,$AA949,IF($AA949='Control Panel'!$F$41,$AA949,"Error -- Availability entered in an incorrect format"))))))))</f>
        <v>N</v>
      </c>
    </row>
    <row r="950" spans="1:28" s="15" customFormat="1" x14ac:dyDescent="0.35">
      <c r="A950" s="7">
        <v>938</v>
      </c>
      <c r="B950" s="6"/>
      <c r="C950" s="12"/>
      <c r="D950" s="8"/>
      <c r="E950" s="12"/>
      <c r="F950" s="216" t="str">
        <f t="shared" si="28"/>
        <v>N/A</v>
      </c>
      <c r="G950" s="6"/>
      <c r="AA950" s="15" t="str">
        <f t="shared" si="29"/>
        <v/>
      </c>
      <c r="AB950" s="15" t="str">
        <f>IF(LEN($AA950)=0,"N",IF(LEN($AA950)&gt;1,"Error -- Availability entered in an incorrect format",IF($AA950='Control Panel'!$F$36,$AA950,IF($AA950='Control Panel'!$F$37,$AA950,IF($AA950='Control Panel'!$F$38,$AA950,IF($AA950='Control Panel'!$F$39,$AA950,IF($AA950='Control Panel'!$F$40,$AA950,IF($AA950='Control Panel'!$F$41,$AA950,"Error -- Availability entered in an incorrect format"))))))))</f>
        <v>N</v>
      </c>
    </row>
    <row r="951" spans="1:28" s="15" customFormat="1" x14ac:dyDescent="0.35">
      <c r="A951" s="7">
        <v>939</v>
      </c>
      <c r="B951" s="6"/>
      <c r="C951" s="12"/>
      <c r="D951" s="8"/>
      <c r="E951" s="12"/>
      <c r="F951" s="216" t="str">
        <f t="shared" si="28"/>
        <v>N/A</v>
      </c>
      <c r="G951" s="6"/>
      <c r="AA951" s="15" t="str">
        <f t="shared" si="29"/>
        <v/>
      </c>
      <c r="AB951" s="15" t="str">
        <f>IF(LEN($AA951)=0,"N",IF(LEN($AA951)&gt;1,"Error -- Availability entered in an incorrect format",IF($AA951='Control Panel'!$F$36,$AA951,IF($AA951='Control Panel'!$F$37,$AA951,IF($AA951='Control Panel'!$F$38,$AA951,IF($AA951='Control Panel'!$F$39,$AA951,IF($AA951='Control Panel'!$F$40,$AA951,IF($AA951='Control Panel'!$F$41,$AA951,"Error -- Availability entered in an incorrect format"))))))))</f>
        <v>N</v>
      </c>
    </row>
    <row r="952" spans="1:28" s="15" customFormat="1" x14ac:dyDescent="0.35">
      <c r="A952" s="7">
        <v>940</v>
      </c>
      <c r="B952" s="6"/>
      <c r="C952" s="12"/>
      <c r="D952" s="8"/>
      <c r="E952" s="12"/>
      <c r="F952" s="216" t="str">
        <f t="shared" si="28"/>
        <v>N/A</v>
      </c>
      <c r="G952" s="6"/>
      <c r="AA952" s="15" t="str">
        <f t="shared" si="29"/>
        <v/>
      </c>
      <c r="AB952" s="15" t="str">
        <f>IF(LEN($AA952)=0,"N",IF(LEN($AA952)&gt;1,"Error -- Availability entered in an incorrect format",IF($AA952='Control Panel'!$F$36,$AA952,IF($AA952='Control Panel'!$F$37,$AA952,IF($AA952='Control Panel'!$F$38,$AA952,IF($AA952='Control Panel'!$F$39,$AA952,IF($AA952='Control Panel'!$F$40,$AA952,IF($AA952='Control Panel'!$F$41,$AA952,"Error -- Availability entered in an incorrect format"))))))))</f>
        <v>N</v>
      </c>
    </row>
    <row r="953" spans="1:28" s="15" customFormat="1" x14ac:dyDescent="0.35">
      <c r="A953" s="7">
        <v>941</v>
      </c>
      <c r="B953" s="6"/>
      <c r="C953" s="12"/>
      <c r="D953" s="8"/>
      <c r="E953" s="12"/>
      <c r="F953" s="216" t="str">
        <f t="shared" si="28"/>
        <v>N/A</v>
      </c>
      <c r="G953" s="6"/>
      <c r="AA953" s="15" t="str">
        <f t="shared" si="29"/>
        <v/>
      </c>
      <c r="AB953" s="15" t="str">
        <f>IF(LEN($AA953)=0,"N",IF(LEN($AA953)&gt;1,"Error -- Availability entered in an incorrect format",IF($AA953='Control Panel'!$F$36,$AA953,IF($AA953='Control Panel'!$F$37,$AA953,IF($AA953='Control Panel'!$F$38,$AA953,IF($AA953='Control Panel'!$F$39,$AA953,IF($AA953='Control Panel'!$F$40,$AA953,IF($AA953='Control Panel'!$F$41,$AA953,"Error -- Availability entered in an incorrect format"))))))))</f>
        <v>N</v>
      </c>
    </row>
    <row r="954" spans="1:28" s="15" customFormat="1" x14ac:dyDescent="0.35">
      <c r="A954" s="7">
        <v>942</v>
      </c>
      <c r="B954" s="6"/>
      <c r="C954" s="12"/>
      <c r="D954" s="8"/>
      <c r="E954" s="12"/>
      <c r="F954" s="216" t="str">
        <f t="shared" si="28"/>
        <v>N/A</v>
      </c>
      <c r="G954" s="6"/>
      <c r="AA954" s="15" t="str">
        <f t="shared" si="29"/>
        <v/>
      </c>
      <c r="AB954" s="15" t="str">
        <f>IF(LEN($AA954)=0,"N",IF(LEN($AA954)&gt;1,"Error -- Availability entered in an incorrect format",IF($AA954='Control Panel'!$F$36,$AA954,IF($AA954='Control Panel'!$F$37,$AA954,IF($AA954='Control Panel'!$F$38,$AA954,IF($AA954='Control Panel'!$F$39,$AA954,IF($AA954='Control Panel'!$F$40,$AA954,IF($AA954='Control Panel'!$F$41,$AA954,"Error -- Availability entered in an incorrect format"))))))))</f>
        <v>N</v>
      </c>
    </row>
    <row r="955" spans="1:28" s="15" customFormat="1" x14ac:dyDescent="0.35">
      <c r="A955" s="7">
        <v>943</v>
      </c>
      <c r="B955" s="6"/>
      <c r="C955" s="12"/>
      <c r="D955" s="8"/>
      <c r="E955" s="12"/>
      <c r="F955" s="216" t="str">
        <f t="shared" si="28"/>
        <v>N/A</v>
      </c>
      <c r="G955" s="6"/>
      <c r="AA955" s="15" t="str">
        <f t="shared" si="29"/>
        <v/>
      </c>
      <c r="AB955" s="15" t="str">
        <f>IF(LEN($AA955)=0,"N",IF(LEN($AA955)&gt;1,"Error -- Availability entered in an incorrect format",IF($AA955='Control Panel'!$F$36,$AA955,IF($AA955='Control Panel'!$F$37,$AA955,IF($AA955='Control Panel'!$F$38,$AA955,IF($AA955='Control Panel'!$F$39,$AA955,IF($AA955='Control Panel'!$F$40,$AA955,IF($AA955='Control Panel'!$F$41,$AA955,"Error -- Availability entered in an incorrect format"))))))))</f>
        <v>N</v>
      </c>
    </row>
    <row r="956" spans="1:28" s="15" customFormat="1" x14ac:dyDescent="0.35">
      <c r="A956" s="7">
        <v>944</v>
      </c>
      <c r="B956" s="6"/>
      <c r="C956" s="12"/>
      <c r="D956" s="8"/>
      <c r="E956" s="12"/>
      <c r="F956" s="216" t="str">
        <f t="shared" si="28"/>
        <v>N/A</v>
      </c>
      <c r="G956" s="6"/>
      <c r="AA956" s="15" t="str">
        <f t="shared" si="29"/>
        <v/>
      </c>
      <c r="AB956" s="15" t="str">
        <f>IF(LEN($AA956)=0,"N",IF(LEN($AA956)&gt;1,"Error -- Availability entered in an incorrect format",IF($AA956='Control Panel'!$F$36,$AA956,IF($AA956='Control Panel'!$F$37,$AA956,IF($AA956='Control Panel'!$F$38,$AA956,IF($AA956='Control Panel'!$F$39,$AA956,IF($AA956='Control Panel'!$F$40,$AA956,IF($AA956='Control Panel'!$F$41,$AA956,"Error -- Availability entered in an incorrect format"))))))))</f>
        <v>N</v>
      </c>
    </row>
    <row r="957" spans="1:28" s="15" customFormat="1" x14ac:dyDescent="0.35">
      <c r="A957" s="7">
        <v>945</v>
      </c>
      <c r="B957" s="6"/>
      <c r="C957" s="12"/>
      <c r="D957" s="8"/>
      <c r="E957" s="12"/>
      <c r="F957" s="216" t="str">
        <f t="shared" si="28"/>
        <v>N/A</v>
      </c>
      <c r="G957" s="6"/>
      <c r="AA957" s="15" t="str">
        <f t="shared" si="29"/>
        <v/>
      </c>
      <c r="AB957" s="15" t="str">
        <f>IF(LEN($AA957)=0,"N",IF(LEN($AA957)&gt;1,"Error -- Availability entered in an incorrect format",IF($AA957='Control Panel'!$F$36,$AA957,IF($AA957='Control Panel'!$F$37,$AA957,IF($AA957='Control Panel'!$F$38,$AA957,IF($AA957='Control Panel'!$F$39,$AA957,IF($AA957='Control Panel'!$F$40,$AA957,IF($AA957='Control Panel'!$F$41,$AA957,"Error -- Availability entered in an incorrect format"))))))))</f>
        <v>N</v>
      </c>
    </row>
    <row r="958" spans="1:28" s="15" customFormat="1" x14ac:dyDescent="0.35">
      <c r="A958" s="7">
        <v>946</v>
      </c>
      <c r="B958" s="6"/>
      <c r="C958" s="12"/>
      <c r="D958" s="8"/>
      <c r="E958" s="12"/>
      <c r="F958" s="216" t="str">
        <f t="shared" si="28"/>
        <v>N/A</v>
      </c>
      <c r="G958" s="6"/>
      <c r="AA958" s="15" t="str">
        <f t="shared" si="29"/>
        <v/>
      </c>
      <c r="AB958" s="15" t="str">
        <f>IF(LEN($AA958)=0,"N",IF(LEN($AA958)&gt;1,"Error -- Availability entered in an incorrect format",IF($AA958='Control Panel'!$F$36,$AA958,IF($AA958='Control Panel'!$F$37,$AA958,IF($AA958='Control Panel'!$F$38,$AA958,IF($AA958='Control Panel'!$F$39,$AA958,IF($AA958='Control Panel'!$F$40,$AA958,IF($AA958='Control Panel'!$F$41,$AA958,"Error -- Availability entered in an incorrect format"))))))))</f>
        <v>N</v>
      </c>
    </row>
    <row r="959" spans="1:28" s="15" customFormat="1" x14ac:dyDescent="0.35">
      <c r="A959" s="7">
        <v>947</v>
      </c>
      <c r="B959" s="6"/>
      <c r="C959" s="12"/>
      <c r="D959" s="8"/>
      <c r="E959" s="12"/>
      <c r="F959" s="216" t="str">
        <f t="shared" si="28"/>
        <v>N/A</v>
      </c>
      <c r="G959" s="6"/>
      <c r="AA959" s="15" t="str">
        <f t="shared" si="29"/>
        <v/>
      </c>
      <c r="AB959" s="15" t="str">
        <f>IF(LEN($AA959)=0,"N",IF(LEN($AA959)&gt;1,"Error -- Availability entered in an incorrect format",IF($AA959='Control Panel'!$F$36,$AA959,IF($AA959='Control Panel'!$F$37,$AA959,IF($AA959='Control Panel'!$F$38,$AA959,IF($AA959='Control Panel'!$F$39,$AA959,IF($AA959='Control Panel'!$F$40,$AA959,IF($AA959='Control Panel'!$F$41,$AA959,"Error -- Availability entered in an incorrect format"))))))))</f>
        <v>N</v>
      </c>
    </row>
    <row r="960" spans="1:28" s="15" customFormat="1" x14ac:dyDescent="0.35">
      <c r="A960" s="7">
        <v>948</v>
      </c>
      <c r="B960" s="6"/>
      <c r="C960" s="12"/>
      <c r="D960" s="8"/>
      <c r="E960" s="12"/>
      <c r="F960" s="216" t="str">
        <f t="shared" si="28"/>
        <v>N/A</v>
      </c>
      <c r="G960" s="6"/>
      <c r="AA960" s="15" t="str">
        <f t="shared" si="29"/>
        <v/>
      </c>
      <c r="AB960" s="15" t="str">
        <f>IF(LEN($AA960)=0,"N",IF(LEN($AA960)&gt;1,"Error -- Availability entered in an incorrect format",IF($AA960='Control Panel'!$F$36,$AA960,IF($AA960='Control Panel'!$F$37,$AA960,IF($AA960='Control Panel'!$F$38,$AA960,IF($AA960='Control Panel'!$F$39,$AA960,IF($AA960='Control Panel'!$F$40,$AA960,IF($AA960='Control Panel'!$F$41,$AA960,"Error -- Availability entered in an incorrect format"))))))))</f>
        <v>N</v>
      </c>
    </row>
    <row r="961" spans="1:28" s="15" customFormat="1" x14ac:dyDescent="0.35">
      <c r="A961" s="7">
        <v>949</v>
      </c>
      <c r="B961" s="6"/>
      <c r="C961" s="12"/>
      <c r="D961" s="8"/>
      <c r="E961" s="12"/>
      <c r="F961" s="216" t="str">
        <f t="shared" si="28"/>
        <v>N/A</v>
      </c>
      <c r="G961" s="6"/>
      <c r="AA961" s="15" t="str">
        <f t="shared" si="29"/>
        <v/>
      </c>
      <c r="AB961" s="15" t="str">
        <f>IF(LEN($AA961)=0,"N",IF(LEN($AA961)&gt;1,"Error -- Availability entered in an incorrect format",IF($AA961='Control Panel'!$F$36,$AA961,IF($AA961='Control Panel'!$F$37,$AA961,IF($AA961='Control Panel'!$F$38,$AA961,IF($AA961='Control Panel'!$F$39,$AA961,IF($AA961='Control Panel'!$F$40,$AA961,IF($AA961='Control Panel'!$F$41,$AA961,"Error -- Availability entered in an incorrect format"))))))))</f>
        <v>N</v>
      </c>
    </row>
    <row r="962" spans="1:28" s="15" customFormat="1" x14ac:dyDescent="0.35">
      <c r="A962" s="7">
        <v>950</v>
      </c>
      <c r="B962" s="6"/>
      <c r="C962" s="12"/>
      <c r="D962" s="8"/>
      <c r="E962" s="12"/>
      <c r="F962" s="216" t="str">
        <f t="shared" si="28"/>
        <v>N/A</v>
      </c>
      <c r="G962" s="6"/>
      <c r="AA962" s="15" t="str">
        <f t="shared" si="29"/>
        <v/>
      </c>
      <c r="AB962" s="15" t="str">
        <f>IF(LEN($AA962)=0,"N",IF(LEN($AA962)&gt;1,"Error -- Availability entered in an incorrect format",IF($AA962='Control Panel'!$F$36,$AA962,IF($AA962='Control Panel'!$F$37,$AA962,IF($AA962='Control Panel'!$F$38,$AA962,IF($AA962='Control Panel'!$F$39,$AA962,IF($AA962='Control Panel'!$F$40,$AA962,IF($AA962='Control Panel'!$F$41,$AA962,"Error -- Availability entered in an incorrect format"))))))))</f>
        <v>N</v>
      </c>
    </row>
    <row r="963" spans="1:28" s="15" customFormat="1" x14ac:dyDescent="0.35">
      <c r="A963" s="7">
        <v>951</v>
      </c>
      <c r="B963" s="6"/>
      <c r="C963" s="12"/>
      <c r="D963" s="8"/>
      <c r="E963" s="12"/>
      <c r="F963" s="216" t="str">
        <f t="shared" si="28"/>
        <v>N/A</v>
      </c>
      <c r="G963" s="6"/>
      <c r="AA963" s="15" t="str">
        <f t="shared" si="29"/>
        <v/>
      </c>
      <c r="AB963" s="15" t="str">
        <f>IF(LEN($AA963)=0,"N",IF(LEN($AA963)&gt;1,"Error -- Availability entered in an incorrect format",IF($AA963='Control Panel'!$F$36,$AA963,IF($AA963='Control Panel'!$F$37,$AA963,IF($AA963='Control Panel'!$F$38,$AA963,IF($AA963='Control Panel'!$F$39,$AA963,IF($AA963='Control Panel'!$F$40,$AA963,IF($AA963='Control Panel'!$F$41,$AA963,"Error -- Availability entered in an incorrect format"))))))))</f>
        <v>N</v>
      </c>
    </row>
    <row r="964" spans="1:28" s="15" customFormat="1" x14ac:dyDescent="0.35">
      <c r="A964" s="7">
        <v>952</v>
      </c>
      <c r="B964" s="6"/>
      <c r="C964" s="12"/>
      <c r="D964" s="8"/>
      <c r="E964" s="12"/>
      <c r="F964" s="216" t="str">
        <f t="shared" si="28"/>
        <v>N/A</v>
      </c>
      <c r="G964" s="6"/>
      <c r="AA964" s="15" t="str">
        <f t="shared" si="29"/>
        <v/>
      </c>
      <c r="AB964" s="15" t="str">
        <f>IF(LEN($AA964)=0,"N",IF(LEN($AA964)&gt;1,"Error -- Availability entered in an incorrect format",IF($AA964='Control Panel'!$F$36,$AA964,IF($AA964='Control Panel'!$F$37,$AA964,IF($AA964='Control Panel'!$F$38,$AA964,IF($AA964='Control Panel'!$F$39,$AA964,IF($AA964='Control Panel'!$F$40,$AA964,IF($AA964='Control Panel'!$F$41,$AA964,"Error -- Availability entered in an incorrect format"))))))))</f>
        <v>N</v>
      </c>
    </row>
    <row r="965" spans="1:28" s="15" customFormat="1" x14ac:dyDescent="0.35">
      <c r="A965" s="7">
        <v>953</v>
      </c>
      <c r="B965" s="6"/>
      <c r="C965" s="12"/>
      <c r="D965" s="8"/>
      <c r="E965" s="12"/>
      <c r="F965" s="216" t="str">
        <f t="shared" si="28"/>
        <v>N/A</v>
      </c>
      <c r="G965" s="6"/>
      <c r="AA965" s="15" t="str">
        <f t="shared" si="29"/>
        <v/>
      </c>
      <c r="AB965" s="15" t="str">
        <f>IF(LEN($AA965)=0,"N",IF(LEN($AA965)&gt;1,"Error -- Availability entered in an incorrect format",IF($AA965='Control Panel'!$F$36,$AA965,IF($AA965='Control Panel'!$F$37,$AA965,IF($AA965='Control Panel'!$F$38,$AA965,IF($AA965='Control Panel'!$F$39,$AA965,IF($AA965='Control Panel'!$F$40,$AA965,IF($AA965='Control Panel'!$F$41,$AA965,"Error -- Availability entered in an incorrect format"))))))))</f>
        <v>N</v>
      </c>
    </row>
    <row r="966" spans="1:28" s="15" customFormat="1" x14ac:dyDescent="0.35">
      <c r="A966" s="7">
        <v>954</v>
      </c>
      <c r="B966" s="6"/>
      <c r="C966" s="12"/>
      <c r="D966" s="8"/>
      <c r="E966" s="12"/>
      <c r="F966" s="216" t="str">
        <f t="shared" si="28"/>
        <v>N/A</v>
      </c>
      <c r="G966" s="6"/>
      <c r="AA966" s="15" t="str">
        <f t="shared" si="29"/>
        <v/>
      </c>
      <c r="AB966" s="15" t="str">
        <f>IF(LEN($AA966)=0,"N",IF(LEN($AA966)&gt;1,"Error -- Availability entered in an incorrect format",IF($AA966='Control Panel'!$F$36,$AA966,IF($AA966='Control Panel'!$F$37,$AA966,IF($AA966='Control Panel'!$F$38,$AA966,IF($AA966='Control Panel'!$F$39,$AA966,IF($AA966='Control Panel'!$F$40,$AA966,IF($AA966='Control Panel'!$F$41,$AA966,"Error -- Availability entered in an incorrect format"))))))))</f>
        <v>N</v>
      </c>
    </row>
    <row r="967" spans="1:28" s="15" customFormat="1" x14ac:dyDescent="0.35">
      <c r="A967" s="7">
        <v>955</v>
      </c>
      <c r="B967" s="6"/>
      <c r="C967" s="12"/>
      <c r="D967" s="8"/>
      <c r="E967" s="12"/>
      <c r="F967" s="216" t="str">
        <f t="shared" si="28"/>
        <v>N/A</v>
      </c>
      <c r="G967" s="6"/>
      <c r="AA967" s="15" t="str">
        <f t="shared" si="29"/>
        <v/>
      </c>
      <c r="AB967" s="15" t="str">
        <f>IF(LEN($AA967)=0,"N",IF(LEN($AA967)&gt;1,"Error -- Availability entered in an incorrect format",IF($AA967='Control Panel'!$F$36,$AA967,IF($AA967='Control Panel'!$F$37,$AA967,IF($AA967='Control Panel'!$F$38,$AA967,IF($AA967='Control Panel'!$F$39,$AA967,IF($AA967='Control Panel'!$F$40,$AA967,IF($AA967='Control Panel'!$F$41,$AA967,"Error -- Availability entered in an incorrect format"))))))))</f>
        <v>N</v>
      </c>
    </row>
    <row r="968" spans="1:28" s="15" customFormat="1" x14ac:dyDescent="0.35">
      <c r="A968" s="7">
        <v>956</v>
      </c>
      <c r="B968" s="6"/>
      <c r="C968" s="12"/>
      <c r="D968" s="8"/>
      <c r="E968" s="12"/>
      <c r="F968" s="216" t="str">
        <f t="shared" si="28"/>
        <v>N/A</v>
      </c>
      <c r="G968" s="6"/>
      <c r="AA968" s="15" t="str">
        <f t="shared" si="29"/>
        <v/>
      </c>
      <c r="AB968" s="15" t="str">
        <f>IF(LEN($AA968)=0,"N",IF(LEN($AA968)&gt;1,"Error -- Availability entered in an incorrect format",IF($AA968='Control Panel'!$F$36,$AA968,IF($AA968='Control Panel'!$F$37,$AA968,IF($AA968='Control Panel'!$F$38,$AA968,IF($AA968='Control Panel'!$F$39,$AA968,IF($AA968='Control Panel'!$F$40,$AA968,IF($AA968='Control Panel'!$F$41,$AA968,"Error -- Availability entered in an incorrect format"))))))))</f>
        <v>N</v>
      </c>
    </row>
    <row r="969" spans="1:28" s="15" customFormat="1" x14ac:dyDescent="0.35">
      <c r="A969" s="7">
        <v>957</v>
      </c>
      <c r="B969" s="6"/>
      <c r="C969" s="12"/>
      <c r="D969" s="8"/>
      <c r="E969" s="12"/>
      <c r="F969" s="216" t="str">
        <f t="shared" si="28"/>
        <v>N/A</v>
      </c>
      <c r="G969" s="6"/>
      <c r="AA969" s="15" t="str">
        <f t="shared" si="29"/>
        <v/>
      </c>
      <c r="AB969" s="15" t="str">
        <f>IF(LEN($AA969)=0,"N",IF(LEN($AA969)&gt;1,"Error -- Availability entered in an incorrect format",IF($AA969='Control Panel'!$F$36,$AA969,IF($AA969='Control Panel'!$F$37,$AA969,IF($AA969='Control Panel'!$F$38,$AA969,IF($AA969='Control Panel'!$F$39,$AA969,IF($AA969='Control Panel'!$F$40,$AA969,IF($AA969='Control Panel'!$F$41,$AA969,"Error -- Availability entered in an incorrect format"))))))))</f>
        <v>N</v>
      </c>
    </row>
    <row r="970" spans="1:28" s="15" customFormat="1" x14ac:dyDescent="0.35">
      <c r="A970" s="7">
        <v>958</v>
      </c>
      <c r="B970" s="6"/>
      <c r="C970" s="12"/>
      <c r="D970" s="8"/>
      <c r="E970" s="12"/>
      <c r="F970" s="216" t="str">
        <f t="shared" si="28"/>
        <v>N/A</v>
      </c>
      <c r="G970" s="6"/>
      <c r="AA970" s="15" t="str">
        <f t="shared" si="29"/>
        <v/>
      </c>
      <c r="AB970" s="15" t="str">
        <f>IF(LEN($AA970)=0,"N",IF(LEN($AA970)&gt;1,"Error -- Availability entered in an incorrect format",IF($AA970='Control Panel'!$F$36,$AA970,IF($AA970='Control Panel'!$F$37,$AA970,IF($AA970='Control Panel'!$F$38,$AA970,IF($AA970='Control Panel'!$F$39,$AA970,IF($AA970='Control Panel'!$F$40,$AA970,IF($AA970='Control Panel'!$F$41,$AA970,"Error -- Availability entered in an incorrect format"))))))))</f>
        <v>N</v>
      </c>
    </row>
    <row r="971" spans="1:28" s="15" customFormat="1" x14ac:dyDescent="0.35">
      <c r="A971" s="7">
        <v>959</v>
      </c>
      <c r="B971" s="6"/>
      <c r="C971" s="12"/>
      <c r="D971" s="8"/>
      <c r="E971" s="12"/>
      <c r="F971" s="216" t="str">
        <f t="shared" si="28"/>
        <v>N/A</v>
      </c>
      <c r="G971" s="6"/>
      <c r="AA971" s="15" t="str">
        <f t="shared" si="29"/>
        <v/>
      </c>
      <c r="AB971" s="15" t="str">
        <f>IF(LEN($AA971)=0,"N",IF(LEN($AA971)&gt;1,"Error -- Availability entered in an incorrect format",IF($AA971='Control Panel'!$F$36,$AA971,IF($AA971='Control Panel'!$F$37,$AA971,IF($AA971='Control Panel'!$F$38,$AA971,IF($AA971='Control Panel'!$F$39,$AA971,IF($AA971='Control Panel'!$F$40,$AA971,IF($AA971='Control Panel'!$F$41,$AA971,"Error -- Availability entered in an incorrect format"))))))))</f>
        <v>N</v>
      </c>
    </row>
    <row r="972" spans="1:28" s="15" customFormat="1" x14ac:dyDescent="0.35">
      <c r="A972" s="7">
        <v>960</v>
      </c>
      <c r="B972" s="6"/>
      <c r="C972" s="12"/>
      <c r="D972" s="8"/>
      <c r="E972" s="12"/>
      <c r="F972" s="216" t="str">
        <f t="shared" si="28"/>
        <v>N/A</v>
      </c>
      <c r="G972" s="6"/>
      <c r="AA972" s="15" t="str">
        <f t="shared" si="29"/>
        <v/>
      </c>
      <c r="AB972" s="15" t="str">
        <f>IF(LEN($AA972)=0,"N",IF(LEN($AA972)&gt;1,"Error -- Availability entered in an incorrect format",IF($AA972='Control Panel'!$F$36,$AA972,IF($AA972='Control Panel'!$F$37,$AA972,IF($AA972='Control Panel'!$F$38,$AA972,IF($AA972='Control Panel'!$F$39,$AA972,IF($AA972='Control Panel'!$F$40,$AA972,IF($AA972='Control Panel'!$F$41,$AA972,"Error -- Availability entered in an incorrect format"))))))))</f>
        <v>N</v>
      </c>
    </row>
    <row r="973" spans="1:28" s="15" customFormat="1" x14ac:dyDescent="0.35">
      <c r="A973" s="7">
        <v>961</v>
      </c>
      <c r="B973" s="6"/>
      <c r="C973" s="12"/>
      <c r="D973" s="8"/>
      <c r="E973" s="12"/>
      <c r="F973" s="216" t="str">
        <f t="shared" si="28"/>
        <v>N/A</v>
      </c>
      <c r="G973" s="6"/>
      <c r="AA973" s="15" t="str">
        <f t="shared" si="29"/>
        <v/>
      </c>
      <c r="AB973" s="15" t="str">
        <f>IF(LEN($AA973)=0,"N",IF(LEN($AA973)&gt;1,"Error -- Availability entered in an incorrect format",IF($AA973='Control Panel'!$F$36,$AA973,IF($AA973='Control Panel'!$F$37,$AA973,IF($AA973='Control Panel'!$F$38,$AA973,IF($AA973='Control Panel'!$F$39,$AA973,IF($AA973='Control Panel'!$F$40,$AA973,IF($AA973='Control Panel'!$F$41,$AA973,"Error -- Availability entered in an incorrect format"))))))))</f>
        <v>N</v>
      </c>
    </row>
    <row r="974" spans="1:28" s="15" customFormat="1" x14ac:dyDescent="0.35">
      <c r="A974" s="7">
        <v>962</v>
      </c>
      <c r="B974" s="6"/>
      <c r="C974" s="12"/>
      <c r="D974" s="8"/>
      <c r="E974" s="12"/>
      <c r="F974" s="216" t="str">
        <f t="shared" ref="F974:F1012" si="30">IF($D$10=$A$9,"N/A",$D$10)</f>
        <v>N/A</v>
      </c>
      <c r="G974" s="6"/>
      <c r="AA974" s="15" t="str">
        <f t="shared" ref="AA974:AA1012" si="31">TRIM($D974)</f>
        <v/>
      </c>
      <c r="AB974" s="15" t="str">
        <f>IF(LEN($AA974)=0,"N",IF(LEN($AA974)&gt;1,"Error -- Availability entered in an incorrect format",IF($AA974='Control Panel'!$F$36,$AA974,IF($AA974='Control Panel'!$F$37,$AA974,IF($AA974='Control Panel'!$F$38,$AA974,IF($AA974='Control Panel'!$F$39,$AA974,IF($AA974='Control Panel'!$F$40,$AA974,IF($AA974='Control Panel'!$F$41,$AA974,"Error -- Availability entered in an incorrect format"))))))))</f>
        <v>N</v>
      </c>
    </row>
    <row r="975" spans="1:28" s="15" customFormat="1" x14ac:dyDescent="0.35">
      <c r="A975" s="7">
        <v>963</v>
      </c>
      <c r="B975" s="6"/>
      <c r="C975" s="12"/>
      <c r="D975" s="8"/>
      <c r="E975" s="12"/>
      <c r="F975" s="216" t="str">
        <f t="shared" si="30"/>
        <v>N/A</v>
      </c>
      <c r="G975" s="6"/>
      <c r="AA975" s="15" t="str">
        <f t="shared" si="31"/>
        <v/>
      </c>
      <c r="AB975" s="15" t="str">
        <f>IF(LEN($AA975)=0,"N",IF(LEN($AA975)&gt;1,"Error -- Availability entered in an incorrect format",IF($AA975='Control Panel'!$F$36,$AA975,IF($AA975='Control Panel'!$F$37,$AA975,IF($AA975='Control Panel'!$F$38,$AA975,IF($AA975='Control Panel'!$F$39,$AA975,IF($AA975='Control Panel'!$F$40,$AA975,IF($AA975='Control Panel'!$F$41,$AA975,"Error -- Availability entered in an incorrect format"))))))))</f>
        <v>N</v>
      </c>
    </row>
    <row r="976" spans="1:28" s="15" customFormat="1" x14ac:dyDescent="0.35">
      <c r="A976" s="7">
        <v>964</v>
      </c>
      <c r="B976" s="6"/>
      <c r="C976" s="12"/>
      <c r="D976" s="8"/>
      <c r="E976" s="12"/>
      <c r="F976" s="216" t="str">
        <f t="shared" si="30"/>
        <v>N/A</v>
      </c>
      <c r="G976" s="6"/>
      <c r="AA976" s="15" t="str">
        <f t="shared" si="31"/>
        <v/>
      </c>
      <c r="AB976" s="15" t="str">
        <f>IF(LEN($AA976)=0,"N",IF(LEN($AA976)&gt;1,"Error -- Availability entered in an incorrect format",IF($AA976='Control Panel'!$F$36,$AA976,IF($AA976='Control Panel'!$F$37,$AA976,IF($AA976='Control Panel'!$F$38,$AA976,IF($AA976='Control Panel'!$F$39,$AA976,IF($AA976='Control Panel'!$F$40,$AA976,IF($AA976='Control Panel'!$F$41,$AA976,"Error -- Availability entered in an incorrect format"))))))))</f>
        <v>N</v>
      </c>
    </row>
    <row r="977" spans="1:28" s="15" customFormat="1" x14ac:dyDescent="0.35">
      <c r="A977" s="7">
        <v>965</v>
      </c>
      <c r="B977" s="6"/>
      <c r="C977" s="12"/>
      <c r="D977" s="8"/>
      <c r="E977" s="12"/>
      <c r="F977" s="216" t="str">
        <f t="shared" si="30"/>
        <v>N/A</v>
      </c>
      <c r="G977" s="6"/>
      <c r="AA977" s="15" t="str">
        <f t="shared" si="31"/>
        <v/>
      </c>
      <c r="AB977" s="15" t="str">
        <f>IF(LEN($AA977)=0,"N",IF(LEN($AA977)&gt;1,"Error -- Availability entered in an incorrect format",IF($AA977='Control Panel'!$F$36,$AA977,IF($AA977='Control Panel'!$F$37,$AA977,IF($AA977='Control Panel'!$F$38,$AA977,IF($AA977='Control Panel'!$F$39,$AA977,IF($AA977='Control Panel'!$F$40,$AA977,IF($AA977='Control Panel'!$F$41,$AA977,"Error -- Availability entered in an incorrect format"))))))))</f>
        <v>N</v>
      </c>
    </row>
    <row r="978" spans="1:28" s="15" customFormat="1" x14ac:dyDescent="0.35">
      <c r="A978" s="7">
        <v>966</v>
      </c>
      <c r="B978" s="6"/>
      <c r="C978" s="12"/>
      <c r="D978" s="8"/>
      <c r="E978" s="12"/>
      <c r="F978" s="216" t="str">
        <f t="shared" si="30"/>
        <v>N/A</v>
      </c>
      <c r="G978" s="6"/>
      <c r="AA978" s="15" t="str">
        <f t="shared" si="31"/>
        <v/>
      </c>
      <c r="AB978" s="15" t="str">
        <f>IF(LEN($AA978)=0,"N",IF(LEN($AA978)&gt;1,"Error -- Availability entered in an incorrect format",IF($AA978='Control Panel'!$F$36,$AA978,IF($AA978='Control Panel'!$F$37,$AA978,IF($AA978='Control Panel'!$F$38,$AA978,IF($AA978='Control Panel'!$F$39,$AA978,IF($AA978='Control Panel'!$F$40,$AA978,IF($AA978='Control Panel'!$F$41,$AA978,"Error -- Availability entered in an incorrect format"))))))))</f>
        <v>N</v>
      </c>
    </row>
    <row r="979" spans="1:28" s="15" customFormat="1" x14ac:dyDescent="0.35">
      <c r="A979" s="7">
        <v>967</v>
      </c>
      <c r="B979" s="6"/>
      <c r="C979" s="12"/>
      <c r="D979" s="8"/>
      <c r="E979" s="12"/>
      <c r="F979" s="216" t="str">
        <f t="shared" si="30"/>
        <v>N/A</v>
      </c>
      <c r="G979" s="6"/>
      <c r="AA979" s="15" t="str">
        <f t="shared" si="31"/>
        <v/>
      </c>
      <c r="AB979" s="15" t="str">
        <f>IF(LEN($AA979)=0,"N",IF(LEN($AA979)&gt;1,"Error -- Availability entered in an incorrect format",IF($AA979='Control Panel'!$F$36,$AA979,IF($AA979='Control Panel'!$F$37,$AA979,IF($AA979='Control Panel'!$F$38,$AA979,IF($AA979='Control Panel'!$F$39,$AA979,IF($AA979='Control Panel'!$F$40,$AA979,IF($AA979='Control Panel'!$F$41,$AA979,"Error -- Availability entered in an incorrect format"))))))))</f>
        <v>N</v>
      </c>
    </row>
    <row r="980" spans="1:28" s="15" customFormat="1" x14ac:dyDescent="0.35">
      <c r="A980" s="7">
        <v>968</v>
      </c>
      <c r="B980" s="6"/>
      <c r="C980" s="12"/>
      <c r="D980" s="8"/>
      <c r="E980" s="12"/>
      <c r="F980" s="216" t="str">
        <f t="shared" si="30"/>
        <v>N/A</v>
      </c>
      <c r="G980" s="6"/>
      <c r="AA980" s="15" t="str">
        <f t="shared" si="31"/>
        <v/>
      </c>
      <c r="AB980" s="15" t="str">
        <f>IF(LEN($AA980)=0,"N",IF(LEN($AA980)&gt;1,"Error -- Availability entered in an incorrect format",IF($AA980='Control Panel'!$F$36,$AA980,IF($AA980='Control Panel'!$F$37,$AA980,IF($AA980='Control Panel'!$F$38,$AA980,IF($AA980='Control Panel'!$F$39,$AA980,IF($AA980='Control Panel'!$F$40,$AA980,IF($AA980='Control Panel'!$F$41,$AA980,"Error -- Availability entered in an incorrect format"))))))))</f>
        <v>N</v>
      </c>
    </row>
    <row r="981" spans="1:28" s="15" customFormat="1" x14ac:dyDescent="0.35">
      <c r="A981" s="7">
        <v>969</v>
      </c>
      <c r="B981" s="6"/>
      <c r="C981" s="12"/>
      <c r="D981" s="8"/>
      <c r="E981" s="12"/>
      <c r="F981" s="216" t="str">
        <f t="shared" si="30"/>
        <v>N/A</v>
      </c>
      <c r="G981" s="6"/>
      <c r="AA981" s="15" t="str">
        <f t="shared" si="31"/>
        <v/>
      </c>
      <c r="AB981" s="15" t="str">
        <f>IF(LEN($AA981)=0,"N",IF(LEN($AA981)&gt;1,"Error -- Availability entered in an incorrect format",IF($AA981='Control Panel'!$F$36,$AA981,IF($AA981='Control Panel'!$F$37,$AA981,IF($AA981='Control Panel'!$F$38,$AA981,IF($AA981='Control Panel'!$F$39,$AA981,IF($AA981='Control Panel'!$F$40,$AA981,IF($AA981='Control Panel'!$F$41,$AA981,"Error -- Availability entered in an incorrect format"))))))))</f>
        <v>N</v>
      </c>
    </row>
    <row r="982" spans="1:28" s="15" customFormat="1" x14ac:dyDescent="0.35">
      <c r="A982" s="7">
        <v>970</v>
      </c>
      <c r="B982" s="6"/>
      <c r="C982" s="12"/>
      <c r="D982" s="8"/>
      <c r="E982" s="12"/>
      <c r="F982" s="216" t="str">
        <f t="shared" si="30"/>
        <v>N/A</v>
      </c>
      <c r="G982" s="6"/>
      <c r="AA982" s="15" t="str">
        <f t="shared" si="31"/>
        <v/>
      </c>
      <c r="AB982" s="15" t="str">
        <f>IF(LEN($AA982)=0,"N",IF(LEN($AA982)&gt;1,"Error -- Availability entered in an incorrect format",IF($AA982='Control Panel'!$F$36,$AA982,IF($AA982='Control Panel'!$F$37,$AA982,IF($AA982='Control Panel'!$F$38,$AA982,IF($AA982='Control Panel'!$F$39,$AA982,IF($AA982='Control Panel'!$F$40,$AA982,IF($AA982='Control Panel'!$F$41,$AA982,"Error -- Availability entered in an incorrect format"))))))))</f>
        <v>N</v>
      </c>
    </row>
    <row r="983" spans="1:28" s="15" customFormat="1" x14ac:dyDescent="0.35">
      <c r="A983" s="7">
        <v>971</v>
      </c>
      <c r="B983" s="6"/>
      <c r="C983" s="12"/>
      <c r="D983" s="8"/>
      <c r="E983" s="12"/>
      <c r="F983" s="216" t="str">
        <f t="shared" si="30"/>
        <v>N/A</v>
      </c>
      <c r="G983" s="6"/>
      <c r="AA983" s="15" t="str">
        <f t="shared" si="31"/>
        <v/>
      </c>
      <c r="AB983" s="15" t="str">
        <f>IF(LEN($AA983)=0,"N",IF(LEN($AA983)&gt;1,"Error -- Availability entered in an incorrect format",IF($AA983='Control Panel'!$F$36,$AA983,IF($AA983='Control Panel'!$F$37,$AA983,IF($AA983='Control Panel'!$F$38,$AA983,IF($AA983='Control Panel'!$F$39,$AA983,IF($AA983='Control Panel'!$F$40,$AA983,IF($AA983='Control Panel'!$F$41,$AA983,"Error -- Availability entered in an incorrect format"))))))))</f>
        <v>N</v>
      </c>
    </row>
    <row r="984" spans="1:28" s="15" customFormat="1" x14ac:dyDescent="0.35">
      <c r="A984" s="7">
        <v>972</v>
      </c>
      <c r="B984" s="6"/>
      <c r="C984" s="12"/>
      <c r="D984" s="8"/>
      <c r="E984" s="12"/>
      <c r="F984" s="216" t="str">
        <f t="shared" si="30"/>
        <v>N/A</v>
      </c>
      <c r="G984" s="6"/>
      <c r="AA984" s="15" t="str">
        <f t="shared" si="31"/>
        <v/>
      </c>
      <c r="AB984" s="15" t="str">
        <f>IF(LEN($AA984)=0,"N",IF(LEN($AA984)&gt;1,"Error -- Availability entered in an incorrect format",IF($AA984='Control Panel'!$F$36,$AA984,IF($AA984='Control Panel'!$F$37,$AA984,IF($AA984='Control Panel'!$F$38,$AA984,IF($AA984='Control Panel'!$F$39,$AA984,IF($AA984='Control Panel'!$F$40,$AA984,IF($AA984='Control Panel'!$F$41,$AA984,"Error -- Availability entered in an incorrect format"))))))))</f>
        <v>N</v>
      </c>
    </row>
    <row r="985" spans="1:28" s="15" customFormat="1" x14ac:dyDescent="0.35">
      <c r="A985" s="7">
        <v>973</v>
      </c>
      <c r="B985" s="6"/>
      <c r="C985" s="12"/>
      <c r="D985" s="8"/>
      <c r="E985" s="12"/>
      <c r="F985" s="216" t="str">
        <f t="shared" si="30"/>
        <v>N/A</v>
      </c>
      <c r="G985" s="6"/>
      <c r="AA985" s="15" t="str">
        <f t="shared" si="31"/>
        <v/>
      </c>
      <c r="AB985" s="15" t="str">
        <f>IF(LEN($AA985)=0,"N",IF(LEN($AA985)&gt;1,"Error -- Availability entered in an incorrect format",IF($AA985='Control Panel'!$F$36,$AA985,IF($AA985='Control Panel'!$F$37,$AA985,IF($AA985='Control Panel'!$F$38,$AA985,IF($AA985='Control Panel'!$F$39,$AA985,IF($AA985='Control Panel'!$F$40,$AA985,IF($AA985='Control Panel'!$F$41,$AA985,"Error -- Availability entered in an incorrect format"))))))))</f>
        <v>N</v>
      </c>
    </row>
    <row r="986" spans="1:28" s="15" customFormat="1" x14ac:dyDescent="0.35">
      <c r="A986" s="7">
        <v>974</v>
      </c>
      <c r="B986" s="6"/>
      <c r="C986" s="12"/>
      <c r="D986" s="8"/>
      <c r="E986" s="12"/>
      <c r="F986" s="216" t="str">
        <f t="shared" si="30"/>
        <v>N/A</v>
      </c>
      <c r="G986" s="6"/>
      <c r="AA986" s="15" t="str">
        <f t="shared" si="31"/>
        <v/>
      </c>
      <c r="AB986" s="15" t="str">
        <f>IF(LEN($AA986)=0,"N",IF(LEN($AA986)&gt;1,"Error -- Availability entered in an incorrect format",IF($AA986='Control Panel'!$F$36,$AA986,IF($AA986='Control Panel'!$F$37,$AA986,IF($AA986='Control Panel'!$F$38,$AA986,IF($AA986='Control Panel'!$F$39,$AA986,IF($AA986='Control Panel'!$F$40,$AA986,IF($AA986='Control Panel'!$F$41,$AA986,"Error -- Availability entered in an incorrect format"))))))))</f>
        <v>N</v>
      </c>
    </row>
    <row r="987" spans="1:28" s="15" customFormat="1" x14ac:dyDescent="0.35">
      <c r="A987" s="7">
        <v>975</v>
      </c>
      <c r="B987" s="6"/>
      <c r="C987" s="12"/>
      <c r="D987" s="8"/>
      <c r="E987" s="12"/>
      <c r="F987" s="216" t="str">
        <f t="shared" si="30"/>
        <v>N/A</v>
      </c>
      <c r="G987" s="6"/>
      <c r="AA987" s="15" t="str">
        <f t="shared" si="31"/>
        <v/>
      </c>
      <c r="AB987" s="15" t="str">
        <f>IF(LEN($AA987)=0,"N",IF(LEN($AA987)&gt;1,"Error -- Availability entered in an incorrect format",IF($AA987='Control Panel'!$F$36,$AA987,IF($AA987='Control Panel'!$F$37,$AA987,IF($AA987='Control Panel'!$F$38,$AA987,IF($AA987='Control Panel'!$F$39,$AA987,IF($AA987='Control Panel'!$F$40,$AA987,IF($AA987='Control Panel'!$F$41,$AA987,"Error -- Availability entered in an incorrect format"))))))))</f>
        <v>N</v>
      </c>
    </row>
    <row r="988" spans="1:28" s="15" customFormat="1" x14ac:dyDescent="0.35">
      <c r="A988" s="7">
        <v>976</v>
      </c>
      <c r="B988" s="6"/>
      <c r="C988" s="12"/>
      <c r="D988" s="8"/>
      <c r="E988" s="12"/>
      <c r="F988" s="216" t="str">
        <f t="shared" si="30"/>
        <v>N/A</v>
      </c>
      <c r="G988" s="6"/>
      <c r="AA988" s="15" t="str">
        <f t="shared" si="31"/>
        <v/>
      </c>
      <c r="AB988" s="15" t="str">
        <f>IF(LEN($AA988)=0,"N",IF(LEN($AA988)&gt;1,"Error -- Availability entered in an incorrect format",IF($AA988='Control Panel'!$F$36,$AA988,IF($AA988='Control Panel'!$F$37,$AA988,IF($AA988='Control Panel'!$F$38,$AA988,IF($AA988='Control Panel'!$F$39,$AA988,IF($AA988='Control Panel'!$F$40,$AA988,IF($AA988='Control Panel'!$F$41,$AA988,"Error -- Availability entered in an incorrect format"))))))))</f>
        <v>N</v>
      </c>
    </row>
    <row r="989" spans="1:28" s="15" customFormat="1" x14ac:dyDescent="0.35">
      <c r="A989" s="7">
        <v>977</v>
      </c>
      <c r="B989" s="6"/>
      <c r="C989" s="12"/>
      <c r="D989" s="8"/>
      <c r="E989" s="12"/>
      <c r="F989" s="216" t="str">
        <f t="shared" si="30"/>
        <v>N/A</v>
      </c>
      <c r="G989" s="6"/>
      <c r="AA989" s="15" t="str">
        <f t="shared" si="31"/>
        <v/>
      </c>
      <c r="AB989" s="15" t="str">
        <f>IF(LEN($AA989)=0,"N",IF(LEN($AA989)&gt;1,"Error -- Availability entered in an incorrect format",IF($AA989='Control Panel'!$F$36,$AA989,IF($AA989='Control Panel'!$F$37,$AA989,IF($AA989='Control Panel'!$F$38,$AA989,IF($AA989='Control Panel'!$F$39,$AA989,IF($AA989='Control Panel'!$F$40,$AA989,IF($AA989='Control Panel'!$F$41,$AA989,"Error -- Availability entered in an incorrect format"))))))))</f>
        <v>N</v>
      </c>
    </row>
    <row r="990" spans="1:28" s="15" customFormat="1" x14ac:dyDescent="0.35">
      <c r="A990" s="7">
        <v>978</v>
      </c>
      <c r="B990" s="6"/>
      <c r="C990" s="12"/>
      <c r="D990" s="8"/>
      <c r="E990" s="12"/>
      <c r="F990" s="216" t="str">
        <f t="shared" si="30"/>
        <v>N/A</v>
      </c>
      <c r="G990" s="6"/>
      <c r="AA990" s="15" t="str">
        <f t="shared" si="31"/>
        <v/>
      </c>
      <c r="AB990" s="15" t="str">
        <f>IF(LEN($AA990)=0,"N",IF(LEN($AA990)&gt;1,"Error -- Availability entered in an incorrect format",IF($AA990='Control Panel'!$F$36,$AA990,IF($AA990='Control Panel'!$F$37,$AA990,IF($AA990='Control Panel'!$F$38,$AA990,IF($AA990='Control Panel'!$F$39,$AA990,IF($AA990='Control Panel'!$F$40,$AA990,IF($AA990='Control Panel'!$F$41,$AA990,"Error -- Availability entered in an incorrect format"))))))))</f>
        <v>N</v>
      </c>
    </row>
    <row r="991" spans="1:28" s="15" customFormat="1" x14ac:dyDescent="0.35">
      <c r="A991" s="7">
        <v>979</v>
      </c>
      <c r="B991" s="6"/>
      <c r="C991" s="12"/>
      <c r="D991" s="8"/>
      <c r="E991" s="12"/>
      <c r="F991" s="216" t="str">
        <f t="shared" si="30"/>
        <v>N/A</v>
      </c>
      <c r="G991" s="6"/>
      <c r="AA991" s="15" t="str">
        <f t="shared" si="31"/>
        <v/>
      </c>
      <c r="AB991" s="15" t="str">
        <f>IF(LEN($AA991)=0,"N",IF(LEN($AA991)&gt;1,"Error -- Availability entered in an incorrect format",IF($AA991='Control Panel'!$F$36,$AA991,IF($AA991='Control Panel'!$F$37,$AA991,IF($AA991='Control Panel'!$F$38,$AA991,IF($AA991='Control Panel'!$F$39,$AA991,IF($AA991='Control Panel'!$F$40,$AA991,IF($AA991='Control Panel'!$F$41,$AA991,"Error -- Availability entered in an incorrect format"))))))))</f>
        <v>N</v>
      </c>
    </row>
    <row r="992" spans="1:28" s="15" customFormat="1" x14ac:dyDescent="0.35">
      <c r="A992" s="7">
        <v>980</v>
      </c>
      <c r="B992" s="6"/>
      <c r="C992" s="12"/>
      <c r="D992" s="8"/>
      <c r="E992" s="12"/>
      <c r="F992" s="216" t="str">
        <f t="shared" si="30"/>
        <v>N/A</v>
      </c>
      <c r="G992" s="6"/>
      <c r="AA992" s="15" t="str">
        <f t="shared" si="31"/>
        <v/>
      </c>
      <c r="AB992" s="15" t="str">
        <f>IF(LEN($AA992)=0,"N",IF(LEN($AA992)&gt;1,"Error -- Availability entered in an incorrect format",IF($AA992='Control Panel'!$F$36,$AA992,IF($AA992='Control Panel'!$F$37,$AA992,IF($AA992='Control Panel'!$F$38,$AA992,IF($AA992='Control Panel'!$F$39,$AA992,IF($AA992='Control Panel'!$F$40,$AA992,IF($AA992='Control Panel'!$F$41,$AA992,"Error -- Availability entered in an incorrect format"))))))))</f>
        <v>N</v>
      </c>
    </row>
    <row r="993" spans="1:28" s="15" customFormat="1" x14ac:dyDescent="0.35">
      <c r="A993" s="7">
        <v>981</v>
      </c>
      <c r="B993" s="6"/>
      <c r="C993" s="12"/>
      <c r="D993" s="8"/>
      <c r="E993" s="12"/>
      <c r="F993" s="216" t="str">
        <f t="shared" si="30"/>
        <v>N/A</v>
      </c>
      <c r="G993" s="6"/>
      <c r="AA993" s="15" t="str">
        <f t="shared" si="31"/>
        <v/>
      </c>
      <c r="AB993" s="15" t="str">
        <f>IF(LEN($AA993)=0,"N",IF(LEN($AA993)&gt;1,"Error -- Availability entered in an incorrect format",IF($AA993='Control Panel'!$F$36,$AA993,IF($AA993='Control Panel'!$F$37,$AA993,IF($AA993='Control Panel'!$F$38,$AA993,IF($AA993='Control Panel'!$F$39,$AA993,IF($AA993='Control Panel'!$F$40,$AA993,IF($AA993='Control Panel'!$F$41,$AA993,"Error -- Availability entered in an incorrect format"))))))))</f>
        <v>N</v>
      </c>
    </row>
    <row r="994" spans="1:28" s="15" customFormat="1" x14ac:dyDescent="0.35">
      <c r="A994" s="7">
        <v>982</v>
      </c>
      <c r="B994" s="6"/>
      <c r="C994" s="12"/>
      <c r="D994" s="8"/>
      <c r="E994" s="12"/>
      <c r="F994" s="216" t="str">
        <f t="shared" si="30"/>
        <v>N/A</v>
      </c>
      <c r="G994" s="6"/>
      <c r="AA994" s="15" t="str">
        <f t="shared" si="31"/>
        <v/>
      </c>
      <c r="AB994" s="15" t="str">
        <f>IF(LEN($AA994)=0,"N",IF(LEN($AA994)&gt;1,"Error -- Availability entered in an incorrect format",IF($AA994='Control Panel'!$F$36,$AA994,IF($AA994='Control Panel'!$F$37,$AA994,IF($AA994='Control Panel'!$F$38,$AA994,IF($AA994='Control Panel'!$F$39,$AA994,IF($AA994='Control Panel'!$F$40,$AA994,IF($AA994='Control Panel'!$F$41,$AA994,"Error -- Availability entered in an incorrect format"))))))))</f>
        <v>N</v>
      </c>
    </row>
    <row r="995" spans="1:28" s="15" customFormat="1" x14ac:dyDescent="0.35">
      <c r="A995" s="7">
        <v>983</v>
      </c>
      <c r="B995" s="6"/>
      <c r="C995" s="12"/>
      <c r="D995" s="8"/>
      <c r="E995" s="12"/>
      <c r="F995" s="216" t="str">
        <f t="shared" si="30"/>
        <v>N/A</v>
      </c>
      <c r="G995" s="6"/>
      <c r="AA995" s="15" t="str">
        <f t="shared" si="31"/>
        <v/>
      </c>
      <c r="AB995" s="15" t="str">
        <f>IF(LEN($AA995)=0,"N",IF(LEN($AA995)&gt;1,"Error -- Availability entered in an incorrect format",IF($AA995='Control Panel'!$F$36,$AA995,IF($AA995='Control Panel'!$F$37,$AA995,IF($AA995='Control Panel'!$F$38,$AA995,IF($AA995='Control Panel'!$F$39,$AA995,IF($AA995='Control Panel'!$F$40,$AA995,IF($AA995='Control Panel'!$F$41,$AA995,"Error -- Availability entered in an incorrect format"))))))))</f>
        <v>N</v>
      </c>
    </row>
    <row r="996" spans="1:28" s="15" customFormat="1" x14ac:dyDescent="0.35">
      <c r="A996" s="7">
        <v>984</v>
      </c>
      <c r="B996" s="6"/>
      <c r="C996" s="12"/>
      <c r="D996" s="8"/>
      <c r="E996" s="12"/>
      <c r="F996" s="216" t="str">
        <f t="shared" si="30"/>
        <v>N/A</v>
      </c>
      <c r="G996" s="6"/>
      <c r="AA996" s="15" t="str">
        <f t="shared" si="31"/>
        <v/>
      </c>
      <c r="AB996" s="15" t="str">
        <f>IF(LEN($AA996)=0,"N",IF(LEN($AA996)&gt;1,"Error -- Availability entered in an incorrect format",IF($AA996='Control Panel'!$F$36,$AA996,IF($AA996='Control Panel'!$F$37,$AA996,IF($AA996='Control Panel'!$F$38,$AA996,IF($AA996='Control Panel'!$F$39,$AA996,IF($AA996='Control Panel'!$F$40,$AA996,IF($AA996='Control Panel'!$F$41,$AA996,"Error -- Availability entered in an incorrect format"))))))))</f>
        <v>N</v>
      </c>
    </row>
    <row r="997" spans="1:28" s="15" customFormat="1" x14ac:dyDescent="0.35">
      <c r="A997" s="7">
        <v>985</v>
      </c>
      <c r="B997" s="6"/>
      <c r="C997" s="12"/>
      <c r="D997" s="8"/>
      <c r="E997" s="12"/>
      <c r="F997" s="216" t="str">
        <f t="shared" si="30"/>
        <v>N/A</v>
      </c>
      <c r="G997" s="6"/>
      <c r="AA997" s="15" t="str">
        <f t="shared" si="31"/>
        <v/>
      </c>
      <c r="AB997" s="15" t="str">
        <f>IF(LEN($AA997)=0,"N",IF(LEN($AA997)&gt;1,"Error -- Availability entered in an incorrect format",IF($AA997='Control Panel'!$F$36,$AA997,IF($AA997='Control Panel'!$F$37,$AA997,IF($AA997='Control Panel'!$F$38,$AA997,IF($AA997='Control Panel'!$F$39,$AA997,IF($AA997='Control Panel'!$F$40,$AA997,IF($AA997='Control Panel'!$F$41,$AA997,"Error -- Availability entered in an incorrect format"))))))))</f>
        <v>N</v>
      </c>
    </row>
    <row r="998" spans="1:28" s="15" customFormat="1" x14ac:dyDescent="0.35">
      <c r="A998" s="7">
        <v>986</v>
      </c>
      <c r="B998" s="6"/>
      <c r="C998" s="12"/>
      <c r="D998" s="8"/>
      <c r="E998" s="12"/>
      <c r="F998" s="216" t="str">
        <f t="shared" si="30"/>
        <v>N/A</v>
      </c>
      <c r="G998" s="6"/>
      <c r="AA998" s="15" t="str">
        <f t="shared" si="31"/>
        <v/>
      </c>
      <c r="AB998" s="15" t="str">
        <f>IF(LEN($AA998)=0,"N",IF(LEN($AA998)&gt;1,"Error -- Availability entered in an incorrect format",IF($AA998='Control Panel'!$F$36,$AA998,IF($AA998='Control Panel'!$F$37,$AA998,IF($AA998='Control Panel'!$F$38,$AA998,IF($AA998='Control Panel'!$F$39,$AA998,IF($AA998='Control Panel'!$F$40,$AA998,IF($AA998='Control Panel'!$F$41,$AA998,"Error -- Availability entered in an incorrect format"))))))))</f>
        <v>N</v>
      </c>
    </row>
    <row r="999" spans="1:28" s="15" customFormat="1" x14ac:dyDescent="0.35">
      <c r="A999" s="7">
        <v>987</v>
      </c>
      <c r="B999" s="6"/>
      <c r="C999" s="12"/>
      <c r="D999" s="8"/>
      <c r="E999" s="12"/>
      <c r="F999" s="216" t="str">
        <f t="shared" si="30"/>
        <v>N/A</v>
      </c>
      <c r="G999" s="6"/>
      <c r="AA999" s="15" t="str">
        <f t="shared" si="31"/>
        <v/>
      </c>
      <c r="AB999" s="15" t="str">
        <f>IF(LEN($AA999)=0,"N",IF(LEN($AA999)&gt;1,"Error -- Availability entered in an incorrect format",IF($AA999='Control Panel'!$F$36,$AA999,IF($AA999='Control Panel'!$F$37,$AA999,IF($AA999='Control Panel'!$F$38,$AA999,IF($AA999='Control Panel'!$F$39,$AA999,IF($AA999='Control Panel'!$F$40,$AA999,IF($AA999='Control Panel'!$F$41,$AA999,"Error -- Availability entered in an incorrect format"))))))))</f>
        <v>N</v>
      </c>
    </row>
    <row r="1000" spans="1:28" s="15" customFormat="1" x14ac:dyDescent="0.35">
      <c r="A1000" s="7">
        <v>988</v>
      </c>
      <c r="B1000" s="6"/>
      <c r="C1000" s="12"/>
      <c r="D1000" s="8"/>
      <c r="E1000" s="12"/>
      <c r="F1000" s="216" t="str">
        <f t="shared" si="30"/>
        <v>N/A</v>
      </c>
      <c r="G1000" s="6"/>
      <c r="AA1000" s="15" t="str">
        <f t="shared" si="31"/>
        <v/>
      </c>
      <c r="AB1000" s="15" t="str">
        <f>IF(LEN($AA1000)=0,"N",IF(LEN($AA1000)&gt;1,"Error -- Availability entered in an incorrect format",IF($AA1000='Control Panel'!$F$36,$AA1000,IF($AA1000='Control Panel'!$F$37,$AA1000,IF($AA1000='Control Panel'!$F$38,$AA1000,IF($AA1000='Control Panel'!$F$39,$AA1000,IF($AA1000='Control Panel'!$F$40,$AA1000,IF($AA1000='Control Panel'!$F$41,$AA1000,"Error -- Availability entered in an incorrect format"))))))))</f>
        <v>N</v>
      </c>
    </row>
    <row r="1001" spans="1:28" s="15" customFormat="1" x14ac:dyDescent="0.35">
      <c r="A1001" s="7">
        <v>989</v>
      </c>
      <c r="B1001" s="6"/>
      <c r="C1001" s="12"/>
      <c r="D1001" s="8"/>
      <c r="E1001" s="12"/>
      <c r="F1001" s="216" t="str">
        <f t="shared" si="30"/>
        <v>N/A</v>
      </c>
      <c r="G1001" s="6"/>
      <c r="AA1001" s="15" t="str">
        <f t="shared" si="31"/>
        <v/>
      </c>
      <c r="AB1001" s="15" t="str">
        <f>IF(LEN($AA1001)=0,"N",IF(LEN($AA1001)&gt;1,"Error -- Availability entered in an incorrect format",IF($AA1001='Control Panel'!$F$36,$AA1001,IF($AA1001='Control Panel'!$F$37,$AA1001,IF($AA1001='Control Panel'!$F$38,$AA1001,IF($AA1001='Control Panel'!$F$39,$AA1001,IF($AA1001='Control Panel'!$F$40,$AA1001,IF($AA1001='Control Panel'!$F$41,$AA1001,"Error -- Availability entered in an incorrect format"))))))))</f>
        <v>N</v>
      </c>
    </row>
    <row r="1002" spans="1:28" s="15" customFormat="1" x14ac:dyDescent="0.35">
      <c r="A1002" s="7">
        <v>990</v>
      </c>
      <c r="B1002" s="6"/>
      <c r="C1002" s="12"/>
      <c r="D1002" s="8"/>
      <c r="E1002" s="12"/>
      <c r="F1002" s="216" t="str">
        <f t="shared" si="30"/>
        <v>N/A</v>
      </c>
      <c r="G1002" s="6"/>
      <c r="AA1002" s="15" t="str">
        <f t="shared" si="31"/>
        <v/>
      </c>
      <c r="AB1002" s="15" t="str">
        <f>IF(LEN($AA1002)=0,"N",IF(LEN($AA1002)&gt;1,"Error -- Availability entered in an incorrect format",IF($AA1002='Control Panel'!$F$36,$AA1002,IF($AA1002='Control Panel'!$F$37,$AA1002,IF($AA1002='Control Panel'!$F$38,$AA1002,IF($AA1002='Control Panel'!$F$39,$AA1002,IF($AA1002='Control Panel'!$F$40,$AA1002,IF($AA1002='Control Panel'!$F$41,$AA1002,"Error -- Availability entered in an incorrect format"))))))))</f>
        <v>N</v>
      </c>
    </row>
    <row r="1003" spans="1:28" s="15" customFormat="1" x14ac:dyDescent="0.35">
      <c r="A1003" s="7">
        <v>991</v>
      </c>
      <c r="B1003" s="6"/>
      <c r="C1003" s="12"/>
      <c r="D1003" s="8"/>
      <c r="E1003" s="12"/>
      <c r="F1003" s="216" t="str">
        <f t="shared" si="30"/>
        <v>N/A</v>
      </c>
      <c r="G1003" s="6"/>
      <c r="AA1003" s="15" t="str">
        <f t="shared" si="31"/>
        <v/>
      </c>
      <c r="AB1003" s="15" t="str">
        <f>IF(LEN($AA1003)=0,"N",IF(LEN($AA1003)&gt;1,"Error -- Availability entered in an incorrect format",IF($AA1003='Control Panel'!$F$36,$AA1003,IF($AA1003='Control Panel'!$F$37,$AA1003,IF($AA1003='Control Panel'!$F$38,$AA1003,IF($AA1003='Control Panel'!$F$39,$AA1003,IF($AA1003='Control Panel'!$F$40,$AA1003,IF($AA1003='Control Panel'!$F$41,$AA1003,"Error -- Availability entered in an incorrect format"))))))))</f>
        <v>N</v>
      </c>
    </row>
    <row r="1004" spans="1:28" s="15" customFormat="1" x14ac:dyDescent="0.35">
      <c r="A1004" s="7">
        <v>992</v>
      </c>
      <c r="B1004" s="6"/>
      <c r="C1004" s="12"/>
      <c r="D1004" s="8"/>
      <c r="E1004" s="12"/>
      <c r="F1004" s="216" t="str">
        <f t="shared" si="30"/>
        <v>N/A</v>
      </c>
      <c r="G1004" s="6"/>
      <c r="AA1004" s="15" t="str">
        <f t="shared" si="31"/>
        <v/>
      </c>
      <c r="AB1004" s="15" t="str">
        <f>IF(LEN($AA1004)=0,"N",IF(LEN($AA1004)&gt;1,"Error -- Availability entered in an incorrect format",IF($AA1004='Control Panel'!$F$36,$AA1004,IF($AA1004='Control Panel'!$F$37,$AA1004,IF($AA1004='Control Panel'!$F$38,$AA1004,IF($AA1004='Control Panel'!$F$39,$AA1004,IF($AA1004='Control Panel'!$F$40,$AA1004,IF($AA1004='Control Panel'!$F$41,$AA1004,"Error -- Availability entered in an incorrect format"))))))))</f>
        <v>N</v>
      </c>
    </row>
    <row r="1005" spans="1:28" s="15" customFormat="1" x14ac:dyDescent="0.35">
      <c r="A1005" s="7">
        <v>993</v>
      </c>
      <c r="B1005" s="6"/>
      <c r="C1005" s="12"/>
      <c r="D1005" s="8"/>
      <c r="E1005" s="12"/>
      <c r="F1005" s="216" t="str">
        <f t="shared" si="30"/>
        <v>N/A</v>
      </c>
      <c r="G1005" s="6"/>
      <c r="AA1005" s="15" t="str">
        <f t="shared" si="31"/>
        <v/>
      </c>
      <c r="AB1005" s="15" t="str">
        <f>IF(LEN($AA1005)=0,"N",IF(LEN($AA1005)&gt;1,"Error -- Availability entered in an incorrect format",IF($AA1005='Control Panel'!$F$36,$AA1005,IF($AA1005='Control Panel'!$F$37,$AA1005,IF($AA1005='Control Panel'!$F$38,$AA1005,IF($AA1005='Control Panel'!$F$39,$AA1005,IF($AA1005='Control Panel'!$F$40,$AA1005,IF($AA1005='Control Panel'!$F$41,$AA1005,"Error -- Availability entered in an incorrect format"))))))))</f>
        <v>N</v>
      </c>
    </row>
    <row r="1006" spans="1:28" s="15" customFormat="1" x14ac:dyDescent="0.35">
      <c r="A1006" s="7">
        <v>994</v>
      </c>
      <c r="B1006" s="6"/>
      <c r="C1006" s="12"/>
      <c r="D1006" s="8"/>
      <c r="E1006" s="12"/>
      <c r="F1006" s="216" t="str">
        <f t="shared" si="30"/>
        <v>N/A</v>
      </c>
      <c r="G1006" s="6"/>
      <c r="AA1006" s="15" t="str">
        <f t="shared" si="31"/>
        <v/>
      </c>
      <c r="AB1006" s="15" t="str">
        <f>IF(LEN($AA1006)=0,"N",IF(LEN($AA1006)&gt;1,"Error -- Availability entered in an incorrect format",IF($AA1006='Control Panel'!$F$36,$AA1006,IF($AA1006='Control Panel'!$F$37,$AA1006,IF($AA1006='Control Panel'!$F$38,$AA1006,IF($AA1006='Control Panel'!$F$39,$AA1006,IF($AA1006='Control Panel'!$F$40,$AA1006,IF($AA1006='Control Panel'!$F$41,$AA1006,"Error -- Availability entered in an incorrect format"))))))))</f>
        <v>N</v>
      </c>
    </row>
    <row r="1007" spans="1:28" s="15" customFormat="1" x14ac:dyDescent="0.35">
      <c r="A1007" s="7">
        <v>995</v>
      </c>
      <c r="B1007" s="6"/>
      <c r="C1007" s="12"/>
      <c r="D1007" s="8"/>
      <c r="E1007" s="12"/>
      <c r="F1007" s="216" t="str">
        <f t="shared" si="30"/>
        <v>N/A</v>
      </c>
      <c r="G1007" s="6"/>
      <c r="AA1007" s="15" t="str">
        <f t="shared" si="31"/>
        <v/>
      </c>
      <c r="AB1007" s="15" t="str">
        <f>IF(LEN($AA1007)=0,"N",IF(LEN($AA1007)&gt;1,"Error -- Availability entered in an incorrect format",IF($AA1007='Control Panel'!$F$36,$AA1007,IF($AA1007='Control Panel'!$F$37,$AA1007,IF($AA1007='Control Panel'!$F$38,$AA1007,IF($AA1007='Control Panel'!$F$39,$AA1007,IF($AA1007='Control Panel'!$F$40,$AA1007,IF($AA1007='Control Panel'!$F$41,$AA1007,"Error -- Availability entered in an incorrect format"))))))))</f>
        <v>N</v>
      </c>
    </row>
    <row r="1008" spans="1:28" s="15" customFormat="1" x14ac:dyDescent="0.35">
      <c r="A1008" s="7">
        <v>996</v>
      </c>
      <c r="B1008" s="6"/>
      <c r="C1008" s="12"/>
      <c r="D1008" s="8"/>
      <c r="E1008" s="12"/>
      <c r="F1008" s="216" t="str">
        <f t="shared" si="30"/>
        <v>N/A</v>
      </c>
      <c r="G1008" s="6"/>
      <c r="AA1008" s="15" t="str">
        <f t="shared" si="31"/>
        <v/>
      </c>
      <c r="AB1008" s="15" t="str">
        <f>IF(LEN($AA1008)=0,"N",IF(LEN($AA1008)&gt;1,"Error -- Availability entered in an incorrect format",IF($AA1008='Control Panel'!$F$36,$AA1008,IF($AA1008='Control Panel'!$F$37,$AA1008,IF($AA1008='Control Panel'!$F$38,$AA1008,IF($AA1008='Control Panel'!$F$39,$AA1008,IF($AA1008='Control Panel'!$F$40,$AA1008,IF($AA1008='Control Panel'!$F$41,$AA1008,"Error -- Availability entered in an incorrect format"))))))))</f>
        <v>N</v>
      </c>
    </row>
    <row r="1009" spans="1:28" s="15" customFormat="1" x14ac:dyDescent="0.35">
      <c r="A1009" s="7">
        <v>997</v>
      </c>
      <c r="B1009" s="6"/>
      <c r="C1009" s="12"/>
      <c r="D1009" s="8"/>
      <c r="E1009" s="12"/>
      <c r="F1009" s="216" t="str">
        <f t="shared" si="30"/>
        <v>N/A</v>
      </c>
      <c r="G1009" s="6"/>
      <c r="AA1009" s="15" t="str">
        <f t="shared" si="31"/>
        <v/>
      </c>
      <c r="AB1009" s="15" t="str">
        <f>IF(LEN($AA1009)=0,"N",IF(LEN($AA1009)&gt;1,"Error -- Availability entered in an incorrect format",IF($AA1009='Control Panel'!$F$36,$AA1009,IF($AA1009='Control Panel'!$F$37,$AA1009,IF($AA1009='Control Panel'!$F$38,$AA1009,IF($AA1009='Control Panel'!$F$39,$AA1009,IF($AA1009='Control Panel'!$F$40,$AA1009,IF($AA1009='Control Panel'!$F$41,$AA1009,"Error -- Availability entered in an incorrect format"))))))))</f>
        <v>N</v>
      </c>
    </row>
    <row r="1010" spans="1:28" s="15" customFormat="1" x14ac:dyDescent="0.35">
      <c r="A1010" s="7">
        <v>998</v>
      </c>
      <c r="B1010" s="6"/>
      <c r="C1010" s="12"/>
      <c r="D1010" s="8"/>
      <c r="E1010" s="12"/>
      <c r="F1010" s="216" t="str">
        <f t="shared" si="30"/>
        <v>N/A</v>
      </c>
      <c r="G1010" s="6"/>
      <c r="AA1010" s="15" t="str">
        <f t="shared" si="31"/>
        <v/>
      </c>
      <c r="AB1010" s="15" t="str">
        <f>IF(LEN($AA1010)=0,"N",IF(LEN($AA1010)&gt;1,"Error -- Availability entered in an incorrect format",IF($AA1010='Control Panel'!$F$36,$AA1010,IF($AA1010='Control Panel'!$F$37,$AA1010,IF($AA1010='Control Panel'!$F$38,$AA1010,IF($AA1010='Control Panel'!$F$39,$AA1010,IF($AA1010='Control Panel'!$F$40,$AA1010,IF($AA1010='Control Panel'!$F$41,$AA1010,"Error -- Availability entered in an incorrect format"))))))))</f>
        <v>N</v>
      </c>
    </row>
    <row r="1011" spans="1:28" s="15" customFormat="1" x14ac:dyDescent="0.35">
      <c r="A1011" s="7">
        <v>999</v>
      </c>
      <c r="B1011" s="6"/>
      <c r="C1011" s="12"/>
      <c r="D1011" s="8"/>
      <c r="E1011" s="12"/>
      <c r="F1011" s="216" t="str">
        <f t="shared" si="30"/>
        <v>N/A</v>
      </c>
      <c r="G1011" s="6"/>
      <c r="AA1011" s="15" t="str">
        <f t="shared" si="31"/>
        <v/>
      </c>
      <c r="AB1011" s="15" t="str">
        <f>IF(LEN($AA1011)=0,"N",IF(LEN($AA1011)&gt;1,"Error -- Availability entered in an incorrect format",IF($AA1011='Control Panel'!$F$36,$AA1011,IF($AA1011='Control Panel'!$F$37,$AA1011,IF($AA1011='Control Panel'!$F$38,$AA1011,IF($AA1011='Control Panel'!$F$39,$AA1011,IF($AA1011='Control Panel'!$F$40,$AA1011,IF($AA1011='Control Panel'!$F$41,$AA1011,"Error -- Availability entered in an incorrect format"))))))))</f>
        <v>N</v>
      </c>
    </row>
    <row r="1012" spans="1:28" s="15" customFormat="1" x14ac:dyDescent="0.35">
      <c r="A1012" s="7">
        <v>1000</v>
      </c>
      <c r="B1012" s="6"/>
      <c r="C1012" s="12"/>
      <c r="D1012" s="8"/>
      <c r="E1012" s="12"/>
      <c r="F1012" s="216" t="str">
        <f t="shared" si="30"/>
        <v>N/A</v>
      </c>
      <c r="G1012" s="6"/>
      <c r="AA1012" s="15" t="str">
        <f t="shared" si="31"/>
        <v/>
      </c>
      <c r="AB1012" s="15" t="str">
        <f>IF(LEN($AA1012)=0,"N",IF(LEN($AA1012)&gt;1,"Error -- Availability entered in an incorrect format",IF($AA1012='Control Panel'!$F$36,$AA1012,IF($AA1012='Control Panel'!$F$37,$AA1012,IF($AA1012='Control Panel'!$F$38,$AA1012,IF($AA1012='Control Panel'!$F$39,$AA1012,IF($AA1012='Control Panel'!$F$40,$AA1012,IF($AA1012='Control Panel'!$F$41,$AA1012,"Error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6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FormatSpecs">
                <anchor moveWithCells="1" sizeWithCells="1">
                  <from>
                    <xdr:col>28</xdr:col>
                    <xdr:colOff>171450</xdr:colOff>
                    <xdr:row>12</xdr:row>
                    <xdr:rowOff>127000</xdr:rowOff>
                  </from>
                  <to>
                    <xdr:col>28</xdr:col>
                    <xdr:colOff>438150</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8DBF2CDE-86A5-49A3-81DB-FF42D012B10D}">
            <xm:f>D10='Control Panel'!$I$25</xm:f>
            <x14:dxf>
              <font>
                <color rgb="FFFFFF00"/>
              </font>
              <fill>
                <patternFill>
                  <bgColor rgb="FFBF311A"/>
                </patternFill>
              </fill>
            </x14:dxf>
          </x14:cfRule>
          <xm:sqref>D10:G10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Panel'!F63&amp;" - "&amp;'Control Panel'!E63</f>
        <v>4.18 - Module 17</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6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DF3CB8D6-AE88-47F7-B6AA-A362350B656D}">
            <xm:f>D10='Control Panel'!$I$25</xm:f>
            <x14:dxf>
              <font>
                <color rgb="FFFFFF00"/>
              </font>
              <fill>
                <patternFill>
                  <bgColor rgb="FFBF311A"/>
                </patternFill>
              </fill>
            </x14:dxf>
          </x14:cfRule>
          <xm:sqref>D10:G10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49B50"/>
    <pageSetUpPr fitToPage="1"/>
  </sheetPr>
  <dimension ref="A1:Z643"/>
  <sheetViews>
    <sheetView view="pageBreakPreview" zoomScaleNormal="100" zoomScaleSheetLayoutView="100" workbookViewId="0">
      <selection activeCell="H12" sqref="H12"/>
    </sheetView>
  </sheetViews>
  <sheetFormatPr defaultColWidth="9.1796875" defaultRowHeight="14.5" x14ac:dyDescent="0.35"/>
  <cols>
    <col min="1" max="1" width="27.453125" style="55" customWidth="1"/>
    <col min="2" max="2" width="9.1796875" style="154"/>
    <col min="3" max="3" width="2.7265625" style="2" customWidth="1"/>
    <col min="4" max="4" width="12.7265625" style="2" customWidth="1"/>
    <col min="5" max="7" width="11.7265625" style="2" customWidth="1"/>
    <col min="8" max="8" width="12.7265625" style="2" customWidth="1"/>
    <col min="9" max="9" width="12.7265625" style="1" customWidth="1"/>
    <col min="10" max="10" width="26.7265625" style="2" customWidth="1"/>
    <col min="11" max="11" width="2.7265625" style="155" customWidth="1"/>
    <col min="12" max="12" width="11.1796875" style="28" bestFit="1" customWidth="1"/>
    <col min="13" max="13" width="10.7265625" style="28" bestFit="1" customWidth="1"/>
    <col min="14" max="14" width="13.81640625" style="28" bestFit="1" customWidth="1"/>
    <col min="15" max="15" width="9.1796875" style="28"/>
    <col min="16" max="16" width="9.1796875" style="24"/>
    <col min="17" max="26" width="9.1796875" style="56"/>
    <col min="27" max="16384" width="9.1796875" style="2"/>
  </cols>
  <sheetData>
    <row r="1" spans="1:26" x14ac:dyDescent="0.35">
      <c r="A1" s="414" t="s">
        <v>42</v>
      </c>
      <c r="B1" s="414"/>
      <c r="C1" s="415" t="s">
        <v>0</v>
      </c>
      <c r="D1" s="416"/>
      <c r="E1" s="416"/>
      <c r="F1" s="416"/>
      <c r="G1" s="416"/>
      <c r="H1" s="416"/>
      <c r="I1" s="416"/>
      <c r="J1" s="416"/>
      <c r="K1" s="417"/>
      <c r="L1" s="415" t="s">
        <v>33</v>
      </c>
      <c r="M1" s="416"/>
      <c r="N1" s="416"/>
      <c r="O1" s="416"/>
      <c r="P1" s="417"/>
      <c r="Q1" s="68"/>
      <c r="R1" s="68"/>
      <c r="S1" s="68"/>
      <c r="T1" s="68"/>
      <c r="U1" s="68"/>
      <c r="V1" s="68"/>
      <c r="W1" s="68"/>
      <c r="X1" s="68"/>
      <c r="Y1" s="68"/>
      <c r="Z1" s="68"/>
    </row>
    <row r="2" spans="1:26" ht="15" thickBot="1" x14ac:dyDescent="0.4">
      <c r="A2" s="418" t="s">
        <v>1</v>
      </c>
      <c r="B2" s="418"/>
      <c r="C2" s="419" t="s">
        <v>1</v>
      </c>
      <c r="D2" s="418"/>
      <c r="E2" s="418"/>
      <c r="F2" s="418"/>
      <c r="G2" s="418"/>
      <c r="H2" s="418"/>
      <c r="I2" s="418"/>
      <c r="J2" s="418"/>
      <c r="K2" s="420"/>
      <c r="L2" s="419" t="s">
        <v>1</v>
      </c>
      <c r="M2" s="418"/>
      <c r="N2" s="418"/>
      <c r="O2" s="418"/>
      <c r="P2" s="420"/>
      <c r="Q2" s="54"/>
      <c r="R2" s="54"/>
      <c r="S2" s="54"/>
      <c r="T2" s="54"/>
      <c r="U2" s="54"/>
      <c r="V2" s="54"/>
      <c r="W2" s="54"/>
      <c r="X2" s="54"/>
      <c r="Y2" s="54"/>
      <c r="Z2" s="54"/>
    </row>
    <row r="3" spans="1:26" x14ac:dyDescent="0.35">
      <c r="C3" s="127"/>
      <c r="D3" s="40"/>
      <c r="E3" s="40"/>
      <c r="F3" s="40"/>
      <c r="G3" s="40"/>
      <c r="H3" s="40"/>
      <c r="I3" s="40"/>
      <c r="J3" s="127"/>
      <c r="K3" s="154"/>
    </row>
    <row r="4" spans="1:26" ht="15.75" customHeight="1" x14ac:dyDescent="0.35">
      <c r="A4" s="50"/>
      <c r="C4" s="127"/>
      <c r="D4" s="41"/>
      <c r="E4" s="41"/>
      <c r="F4" s="41"/>
      <c r="G4" s="41"/>
      <c r="H4" s="41"/>
      <c r="I4" s="41"/>
      <c r="J4" s="127"/>
      <c r="K4" s="154"/>
    </row>
    <row r="5" spans="1:26" s="57" customFormat="1" x14ac:dyDescent="0.35">
      <c r="A5" s="154"/>
      <c r="B5" s="154"/>
      <c r="C5" s="127"/>
      <c r="D5" s="41"/>
      <c r="E5" s="41"/>
      <c r="F5" s="41"/>
      <c r="G5" s="41"/>
      <c r="H5" s="41"/>
      <c r="I5" s="41"/>
      <c r="J5" s="127"/>
      <c r="K5" s="154"/>
      <c r="L5" s="28"/>
      <c r="M5" s="28"/>
      <c r="N5" s="28"/>
      <c r="O5" s="28"/>
      <c r="P5" s="24"/>
      <c r="Q5" s="56"/>
      <c r="R5" s="56"/>
      <c r="S5" s="56"/>
      <c r="T5" s="56"/>
      <c r="U5" s="56"/>
      <c r="V5" s="56"/>
      <c r="W5" s="56"/>
      <c r="X5" s="56"/>
      <c r="Y5" s="56"/>
      <c r="Z5" s="56"/>
    </row>
    <row r="6" spans="1:26" s="57" customFormat="1" x14ac:dyDescent="0.35">
      <c r="A6" s="55"/>
      <c r="B6" s="154"/>
      <c r="C6" s="127"/>
      <c r="D6" s="41"/>
      <c r="E6" s="41"/>
      <c r="F6" s="41"/>
      <c r="G6" s="41"/>
      <c r="H6" s="41"/>
      <c r="I6" s="41"/>
      <c r="J6" s="58"/>
      <c r="K6" s="58"/>
      <c r="L6" s="29"/>
      <c r="M6" s="29"/>
      <c r="N6" s="29"/>
      <c r="O6" s="29"/>
      <c r="P6" s="27"/>
      <c r="Q6" s="56"/>
      <c r="R6" s="56"/>
      <c r="S6" s="56"/>
      <c r="T6" s="56"/>
      <c r="U6" s="56"/>
      <c r="V6" s="56"/>
      <c r="W6" s="56"/>
      <c r="X6" s="56"/>
      <c r="Y6" s="56"/>
      <c r="Z6" s="56"/>
    </row>
    <row r="7" spans="1:26" s="57" customFormat="1" ht="15" thickBot="1" x14ac:dyDescent="0.4">
      <c r="A7" s="55"/>
      <c r="B7" s="154"/>
      <c r="D7" s="59"/>
      <c r="E7" s="59"/>
      <c r="F7" s="59"/>
      <c r="G7" s="59"/>
      <c r="H7" s="59"/>
      <c r="I7" s="59"/>
      <c r="J7" s="59"/>
      <c r="K7" s="59"/>
      <c r="L7" s="29"/>
      <c r="M7" s="29"/>
      <c r="N7" s="29"/>
      <c r="O7" s="29"/>
      <c r="P7" s="27"/>
      <c r="Q7" s="56"/>
      <c r="R7" s="56"/>
      <c r="S7" s="56"/>
      <c r="T7" s="56"/>
      <c r="U7" s="56"/>
      <c r="V7" s="56"/>
      <c r="W7" s="56"/>
      <c r="X7" s="56"/>
      <c r="Y7" s="56"/>
      <c r="Z7" s="56"/>
    </row>
    <row r="8" spans="1:26" s="57" customFormat="1" ht="15.75" customHeight="1" thickBot="1" x14ac:dyDescent="0.4">
      <c r="A8" s="55"/>
      <c r="B8" s="154"/>
      <c r="D8" s="400" t="s">
        <v>52</v>
      </c>
      <c r="E8" s="401"/>
      <c r="F8" s="401"/>
      <c r="G8" s="401"/>
      <c r="H8" s="401"/>
      <c r="I8" s="401"/>
      <c r="J8" s="402"/>
      <c r="K8" s="59"/>
      <c r="L8" s="32"/>
      <c r="M8" s="32"/>
      <c r="N8" s="32"/>
      <c r="O8" s="32"/>
      <c r="P8" s="33"/>
      <c r="Q8" s="56"/>
      <c r="R8" s="56"/>
      <c r="S8" s="56"/>
      <c r="T8" s="56"/>
      <c r="U8" s="56"/>
      <c r="V8" s="56"/>
      <c r="W8" s="56"/>
      <c r="X8" s="56"/>
      <c r="Y8" s="56"/>
      <c r="Z8" s="56"/>
    </row>
    <row r="9" spans="1:26" s="57" customFormat="1" ht="15" customHeight="1" x14ac:dyDescent="0.35">
      <c r="A9" s="55"/>
      <c r="B9" s="154"/>
      <c r="D9" s="403" t="str">
        <f>'Control Panel'!E21</f>
        <v>County of Boone, MO</v>
      </c>
      <c r="E9" s="404"/>
      <c r="F9" s="404"/>
      <c r="G9" s="404"/>
      <c r="H9" s="405"/>
      <c r="I9" s="405"/>
      <c r="J9" s="406"/>
      <c r="K9" s="59"/>
      <c r="L9" s="32"/>
      <c r="M9" s="32"/>
      <c r="N9" s="32"/>
      <c r="O9" s="32"/>
      <c r="P9" s="33"/>
      <c r="Q9" s="56"/>
      <c r="R9" s="56"/>
      <c r="S9" s="56"/>
      <c r="T9" s="56"/>
      <c r="U9" s="56"/>
      <c r="V9" s="56"/>
      <c r="W9" s="56"/>
      <c r="X9" s="56"/>
      <c r="Y9" s="56"/>
      <c r="Z9" s="56"/>
    </row>
    <row r="10" spans="1:26" s="57" customFormat="1" ht="15.75" customHeight="1" thickBot="1" x14ac:dyDescent="0.4">
      <c r="A10" s="55"/>
      <c r="B10" s="154"/>
      <c r="D10" s="407" t="str">
        <f>'Control Panel'!E23</f>
        <v>RFP for the ERP System Selection Project 03-13APR17</v>
      </c>
      <c r="E10" s="408"/>
      <c r="F10" s="408"/>
      <c r="G10" s="408"/>
      <c r="H10" s="409"/>
      <c r="I10" s="409"/>
      <c r="J10" s="410"/>
      <c r="K10" s="59"/>
      <c r="L10" s="32"/>
      <c r="M10" s="32"/>
      <c r="N10" s="32"/>
      <c r="O10" s="32"/>
      <c r="P10" s="33"/>
      <c r="Q10" s="56"/>
      <c r="R10" s="56"/>
      <c r="S10" s="56"/>
      <c r="T10" s="56"/>
      <c r="U10" s="56"/>
      <c r="V10" s="56"/>
      <c r="W10" s="56"/>
      <c r="X10" s="56"/>
      <c r="Y10" s="56"/>
      <c r="Z10" s="56"/>
    </row>
    <row r="11" spans="1:26" s="57" customFormat="1" ht="19.5" customHeight="1" thickBot="1" x14ac:dyDescent="0.4">
      <c r="A11" s="55"/>
      <c r="B11" s="154"/>
      <c r="D11" s="411" t="str">
        <f>'Control Panel'!E123</f>
        <v>Vendor Long Name</v>
      </c>
      <c r="E11" s="412"/>
      <c r="F11" s="412"/>
      <c r="G11" s="412"/>
      <c r="H11" s="412"/>
      <c r="I11" s="412"/>
      <c r="J11" s="413"/>
      <c r="K11" s="59"/>
      <c r="L11" s="34"/>
      <c r="M11" s="34"/>
      <c r="N11" s="34"/>
      <c r="O11" s="34"/>
      <c r="P11" s="35"/>
      <c r="Q11" s="56"/>
      <c r="R11" s="56"/>
      <c r="S11" s="56"/>
      <c r="T11" s="56"/>
      <c r="U11" s="56"/>
      <c r="V11" s="56"/>
      <c r="W11" s="56"/>
      <c r="X11" s="56"/>
      <c r="Y11" s="56"/>
      <c r="Z11" s="56"/>
    </row>
    <row r="12" spans="1:26" s="57" customFormat="1" ht="15" thickBot="1" x14ac:dyDescent="0.4">
      <c r="A12" s="55"/>
      <c r="B12" s="154"/>
      <c r="D12" s="59"/>
      <c r="E12" s="59"/>
      <c r="F12" s="59"/>
      <c r="G12" s="59"/>
      <c r="H12" s="59"/>
      <c r="I12" s="59"/>
      <c r="J12" s="59"/>
      <c r="K12" s="59"/>
      <c r="L12" s="34"/>
      <c r="M12" s="34"/>
      <c r="N12" s="34"/>
      <c r="O12" s="34"/>
      <c r="P12" s="35"/>
      <c r="Q12" s="56"/>
      <c r="R12" s="56"/>
      <c r="S12" s="56"/>
      <c r="T12" s="56"/>
      <c r="U12" s="56"/>
      <c r="V12" s="56"/>
      <c r="W12" s="56"/>
      <c r="X12" s="56"/>
      <c r="Y12" s="56"/>
      <c r="Z12" s="56"/>
    </row>
    <row r="13" spans="1:26" x14ac:dyDescent="0.35">
      <c r="D13" s="227" t="s">
        <v>135</v>
      </c>
      <c r="E13" s="427" t="s">
        <v>2</v>
      </c>
      <c r="F13" s="428"/>
      <c r="G13" s="429"/>
      <c r="H13" s="228" t="s">
        <v>3</v>
      </c>
      <c r="I13" s="229" t="s">
        <v>4</v>
      </c>
      <c r="J13" s="230" t="s">
        <v>217</v>
      </c>
      <c r="L13" s="36" t="s">
        <v>46</v>
      </c>
      <c r="M13" s="36" t="s">
        <v>47</v>
      </c>
      <c r="N13" s="36" t="s">
        <v>48</v>
      </c>
      <c r="O13" s="30"/>
      <c r="P13" s="37"/>
    </row>
    <row r="14" spans="1:26" x14ac:dyDescent="0.35">
      <c r="D14" s="223" t="str">
        <f>'Control Panel'!F47</f>
        <v>4.2</v>
      </c>
      <c r="E14" s="430" t="str">
        <f>'Control Panel'!E47</f>
        <v>Accounts Payable</v>
      </c>
      <c r="F14" s="431"/>
      <c r="G14" s="432"/>
      <c r="H14" s="224" t="str">
        <f>$J84</f>
        <v>N/A</v>
      </c>
      <c r="I14" s="225">
        <f>'Control Panel'!G47</f>
        <v>0.08</v>
      </c>
      <c r="J14" s="226" t="str">
        <f>'Accounts Payable'!$D$10</f>
        <v>Replace this text with the primary product name(s) which satisfy requirements.</v>
      </c>
      <c r="K14" s="155" t="s">
        <v>181</v>
      </c>
      <c r="L14" s="30" t="str">
        <f t="shared" ref="L14:L45" si="0">IF(ISNUMBER(H14),H14*I14,"")</f>
        <v/>
      </c>
      <c r="M14" s="30" t="str">
        <f t="shared" ref="M14:M45" si="1">IF(ISNUMBER(H14),L14,"NA")</f>
        <v>NA</v>
      </c>
      <c r="N14" s="30" t="str">
        <f t="shared" ref="N14:N45" si="2">IF(ISNUMBER(H14),I14,"NA")</f>
        <v>NA</v>
      </c>
      <c r="O14" s="30"/>
      <c r="P14" s="37"/>
    </row>
    <row r="15" spans="1:26" x14ac:dyDescent="0.35">
      <c r="D15" s="66" t="str">
        <f>'Control Panel'!F48</f>
        <v>4.3</v>
      </c>
      <c r="E15" s="421" t="str">
        <f>'Control Panel'!E48</f>
        <v>Bank Reconciliation</v>
      </c>
      <c r="F15" s="422"/>
      <c r="G15" s="423"/>
      <c r="H15" s="64" t="str">
        <f>$J95</f>
        <v>N/A</v>
      </c>
      <c r="I15" s="142">
        <f>'Control Panel'!G48</f>
        <v>0.06</v>
      </c>
      <c r="J15" s="205" t="str">
        <f>'Bank Reconciliation'!$D$10</f>
        <v>Replace this text with the primary product name(s) which satisfy requirements.</v>
      </c>
      <c r="K15" s="155" t="s">
        <v>181</v>
      </c>
      <c r="L15" s="30" t="str">
        <f t="shared" si="0"/>
        <v/>
      </c>
      <c r="M15" s="30" t="str">
        <f t="shared" si="1"/>
        <v>NA</v>
      </c>
      <c r="N15" s="30" t="str">
        <f t="shared" si="2"/>
        <v>NA</v>
      </c>
      <c r="O15" s="30"/>
      <c r="P15" s="37"/>
    </row>
    <row r="16" spans="1:26" x14ac:dyDescent="0.35">
      <c r="D16" s="67" t="str">
        <f>'Control Panel'!F49</f>
        <v>4.4</v>
      </c>
      <c r="E16" s="424" t="str">
        <f>'Control Panel'!E49</f>
        <v>Budgeting</v>
      </c>
      <c r="F16" s="425"/>
      <c r="G16" s="426"/>
      <c r="H16" s="65" t="str">
        <f>$J106</f>
        <v>N/A</v>
      </c>
      <c r="I16" s="143">
        <f>'Control Panel'!G49</f>
        <v>0.08</v>
      </c>
      <c r="J16" s="206" t="str">
        <f>Budgeting!$D$10</f>
        <v>Replace this text with the primary product name(s) which satisfy requirements.</v>
      </c>
      <c r="K16" s="155" t="s">
        <v>181</v>
      </c>
      <c r="L16" s="30" t="str">
        <f t="shared" si="0"/>
        <v/>
      </c>
      <c r="M16" s="30" t="str">
        <f t="shared" si="1"/>
        <v>NA</v>
      </c>
      <c r="N16" s="30" t="str">
        <f t="shared" si="2"/>
        <v>NA</v>
      </c>
      <c r="O16" s="30"/>
      <c r="P16" s="37"/>
    </row>
    <row r="17" spans="4:16" x14ac:dyDescent="0.35">
      <c r="D17" s="66" t="str">
        <f>'Control Panel'!F50</f>
        <v>4.5</v>
      </c>
      <c r="E17" s="421" t="str">
        <f>'Control Panel'!E50</f>
        <v>Cash Receipting</v>
      </c>
      <c r="F17" s="422"/>
      <c r="G17" s="423"/>
      <c r="H17" s="64" t="str">
        <f>$J117</f>
        <v>N/A</v>
      </c>
      <c r="I17" s="142">
        <f>'Control Panel'!G50</f>
        <v>0.08</v>
      </c>
      <c r="J17" s="205" t="str">
        <f>'Cash Receipting'!$D$10</f>
        <v>Replace this text with the primary product name(s) which satisfy requirements.</v>
      </c>
      <c r="K17" s="155" t="s">
        <v>181</v>
      </c>
      <c r="L17" s="30" t="str">
        <f t="shared" si="0"/>
        <v/>
      </c>
      <c r="M17" s="30" t="str">
        <f t="shared" si="1"/>
        <v>NA</v>
      </c>
      <c r="N17" s="30" t="str">
        <f t="shared" si="2"/>
        <v>NA</v>
      </c>
      <c r="O17" s="30"/>
      <c r="P17" s="37"/>
    </row>
    <row r="18" spans="4:16" x14ac:dyDescent="0.35">
      <c r="D18" s="67" t="str">
        <f>'Control Panel'!F51</f>
        <v>4.6</v>
      </c>
      <c r="E18" s="424" t="str">
        <f>'Control Panel'!E51</f>
        <v>Contract Management</v>
      </c>
      <c r="F18" s="425"/>
      <c r="G18" s="426"/>
      <c r="H18" s="65" t="str">
        <f>$J128</f>
        <v>N/A</v>
      </c>
      <c r="I18" s="143">
        <f>'Control Panel'!G51</f>
        <v>0.08</v>
      </c>
      <c r="J18" s="206" t="str">
        <f>'Contract Management'!$D$10</f>
        <v>Replace this text with the primary product name(s) which satisfy requirements.</v>
      </c>
      <c r="K18" s="155" t="s">
        <v>181</v>
      </c>
      <c r="L18" s="30" t="str">
        <f t="shared" si="0"/>
        <v/>
      </c>
      <c r="M18" s="30" t="str">
        <f t="shared" si="1"/>
        <v>NA</v>
      </c>
      <c r="N18" s="30" t="str">
        <f t="shared" si="2"/>
        <v>NA</v>
      </c>
      <c r="O18" s="30"/>
      <c r="P18" s="37"/>
    </row>
    <row r="19" spans="4:16" x14ac:dyDescent="0.35">
      <c r="D19" s="66" t="str">
        <f>'Control Panel'!F52</f>
        <v>4.7</v>
      </c>
      <c r="E19" s="421" t="str">
        <f>'Control Panel'!E52</f>
        <v>Fixed Assets</v>
      </c>
      <c r="F19" s="422"/>
      <c r="G19" s="423"/>
      <c r="H19" s="64" t="str">
        <f>$J139</f>
        <v>N/A</v>
      </c>
      <c r="I19" s="142">
        <f>'Control Panel'!G52</f>
        <v>0.08</v>
      </c>
      <c r="J19" s="205" t="str">
        <f>'Fixed Assets'!$D$10</f>
        <v>Replace this text with the primary product name(s) which satisfy requirements.</v>
      </c>
      <c r="K19" s="155" t="s">
        <v>181</v>
      </c>
      <c r="L19" s="30" t="str">
        <f t="shared" si="0"/>
        <v/>
      </c>
      <c r="M19" s="30" t="str">
        <f t="shared" si="1"/>
        <v>NA</v>
      </c>
      <c r="N19" s="30" t="str">
        <f t="shared" si="2"/>
        <v>NA</v>
      </c>
      <c r="O19" s="30"/>
      <c r="P19" s="37"/>
    </row>
    <row r="20" spans="4:16" x14ac:dyDescent="0.35">
      <c r="D20" s="67" t="str">
        <f>'Control Panel'!F53</f>
        <v>4.8</v>
      </c>
      <c r="E20" s="424" t="str">
        <f>'Control Panel'!E53</f>
        <v>General and Technical</v>
      </c>
      <c r="F20" s="425"/>
      <c r="G20" s="426"/>
      <c r="H20" s="65" t="str">
        <f>$J150</f>
        <v>N/A</v>
      </c>
      <c r="I20" s="143">
        <f>'Control Panel'!G53</f>
        <v>0.08</v>
      </c>
      <c r="J20" s="206" t="str">
        <f>'General and Technical'!$D$10</f>
        <v>Replace this text with the primary product name(s) which satisfy requirements.</v>
      </c>
      <c r="K20" s="155" t="s">
        <v>181</v>
      </c>
      <c r="L20" s="30" t="str">
        <f t="shared" si="0"/>
        <v/>
      </c>
      <c r="M20" s="30" t="str">
        <f t="shared" si="1"/>
        <v>NA</v>
      </c>
      <c r="N20" s="30" t="str">
        <f t="shared" si="2"/>
        <v>NA</v>
      </c>
      <c r="O20" s="30"/>
      <c r="P20" s="37"/>
    </row>
    <row r="21" spans="4:16" x14ac:dyDescent="0.35">
      <c r="D21" s="66" t="str">
        <f>'Control Panel'!F54</f>
        <v>4.9</v>
      </c>
      <c r="E21" s="421" t="str">
        <f>'Control Panel'!E54</f>
        <v>General Ledger</v>
      </c>
      <c r="F21" s="422"/>
      <c r="G21" s="423"/>
      <c r="H21" s="64" t="str">
        <f>$J161</f>
        <v>N/A</v>
      </c>
      <c r="I21" s="142">
        <f>'Control Panel'!G54</f>
        <v>0.08</v>
      </c>
      <c r="J21" s="205" t="str">
        <f>'General Ledger'!$D$10</f>
        <v>Replace this text with the primary product name(s) which satisfy requirements.</v>
      </c>
      <c r="K21" s="155" t="s">
        <v>181</v>
      </c>
      <c r="L21" s="30" t="str">
        <f t="shared" si="0"/>
        <v/>
      </c>
      <c r="M21" s="30" t="str">
        <f t="shared" si="1"/>
        <v>NA</v>
      </c>
      <c r="N21" s="30" t="str">
        <f t="shared" si="2"/>
        <v>NA</v>
      </c>
      <c r="O21" s="30"/>
      <c r="P21" s="37"/>
    </row>
    <row r="22" spans="4:16" x14ac:dyDescent="0.35">
      <c r="D22" s="67" t="str">
        <f>'Control Panel'!F55</f>
        <v>4.10</v>
      </c>
      <c r="E22" s="424" t="str">
        <f>'Control Panel'!E55</f>
        <v>Human Resources</v>
      </c>
      <c r="F22" s="425"/>
      <c r="G22" s="426"/>
      <c r="H22" s="65" t="str">
        <f>$J172</f>
        <v>N/A</v>
      </c>
      <c r="I22" s="143">
        <f>'Control Panel'!G55</f>
        <v>0.05</v>
      </c>
      <c r="J22" s="206" t="str">
        <f>'Human Resources'!$D$10</f>
        <v>Replace this text with the primary product name(s) which satisfy requirements.</v>
      </c>
      <c r="K22" s="155" t="s">
        <v>181</v>
      </c>
      <c r="L22" s="30" t="str">
        <f t="shared" si="0"/>
        <v/>
      </c>
      <c r="M22" s="30" t="str">
        <f t="shared" si="1"/>
        <v>NA</v>
      </c>
      <c r="N22" s="30" t="str">
        <f t="shared" si="2"/>
        <v>NA</v>
      </c>
      <c r="O22" s="30"/>
      <c r="P22" s="37"/>
    </row>
    <row r="23" spans="4:16" x14ac:dyDescent="0.35">
      <c r="D23" s="66" t="str">
        <f>'Control Panel'!F56</f>
        <v>4.11</v>
      </c>
      <c r="E23" s="421" t="str">
        <f>'Control Panel'!E56</f>
        <v>Misc Billing, Invoicing &amp; AR</v>
      </c>
      <c r="F23" s="422"/>
      <c r="G23" s="423"/>
      <c r="H23" s="64" t="str">
        <f>$J183</f>
        <v>N/A</v>
      </c>
      <c r="I23" s="142">
        <f>'Control Panel'!G56</f>
        <v>0.06</v>
      </c>
      <c r="J23" s="205" t="str">
        <f>'Misc Billing, Invoicing &amp; AR'!$D$10</f>
        <v>Replace this text with the primary product name(s) which satisfy requirements.</v>
      </c>
      <c r="K23" s="155" t="s">
        <v>181</v>
      </c>
      <c r="L23" s="30" t="str">
        <f t="shared" si="0"/>
        <v/>
      </c>
      <c r="M23" s="30" t="str">
        <f t="shared" si="1"/>
        <v>NA</v>
      </c>
      <c r="N23" s="30" t="str">
        <f t="shared" si="2"/>
        <v>NA</v>
      </c>
      <c r="O23" s="30"/>
      <c r="P23" s="37"/>
    </row>
    <row r="24" spans="4:16" x14ac:dyDescent="0.35">
      <c r="D24" s="67" t="str">
        <f>'Control Panel'!F57</f>
        <v>4.12</v>
      </c>
      <c r="E24" s="424" t="str">
        <f>'Control Panel'!E57</f>
        <v>Payroll</v>
      </c>
      <c r="F24" s="425"/>
      <c r="G24" s="426"/>
      <c r="H24" s="65" t="str">
        <f>$J194</f>
        <v>N/A</v>
      </c>
      <c r="I24" s="143">
        <f>'Control Panel'!G57</f>
        <v>5.5E-2</v>
      </c>
      <c r="J24" s="206" t="str">
        <f>Payroll!$D$10</f>
        <v>Replace this text with the primary product name(s) which satisfy requirements.</v>
      </c>
      <c r="K24" s="155" t="s">
        <v>181</v>
      </c>
      <c r="L24" s="30" t="str">
        <f t="shared" si="0"/>
        <v/>
      </c>
      <c r="M24" s="30" t="str">
        <f t="shared" si="1"/>
        <v>NA</v>
      </c>
      <c r="N24" s="30" t="str">
        <f t="shared" si="2"/>
        <v>NA</v>
      </c>
      <c r="O24" s="30"/>
      <c r="P24" s="37"/>
    </row>
    <row r="25" spans="4:16" x14ac:dyDescent="0.35">
      <c r="D25" s="66" t="str">
        <f>'Control Panel'!F58</f>
        <v>4.13</v>
      </c>
      <c r="E25" s="421" t="str">
        <f>'Control Panel'!E58</f>
        <v>Project and Grant Accounting</v>
      </c>
      <c r="F25" s="422"/>
      <c r="G25" s="423"/>
      <c r="H25" s="64" t="str">
        <f>$J205</f>
        <v>N/A</v>
      </c>
      <c r="I25" s="142">
        <f>'Control Panel'!G58</f>
        <v>0.08</v>
      </c>
      <c r="J25" s="205" t="str">
        <f>'Project and Grant Accounting'!$D$10</f>
        <v>Replace this text with the primary product name(s) which satisfy requirements.</v>
      </c>
      <c r="K25" s="155" t="s">
        <v>181</v>
      </c>
      <c r="L25" s="30" t="str">
        <f t="shared" si="0"/>
        <v/>
      </c>
      <c r="M25" s="30" t="str">
        <f t="shared" si="1"/>
        <v>NA</v>
      </c>
      <c r="N25" s="30" t="str">
        <f t="shared" si="2"/>
        <v>NA</v>
      </c>
      <c r="O25" s="30"/>
      <c r="P25" s="37"/>
    </row>
    <row r="26" spans="4:16" x14ac:dyDescent="0.35">
      <c r="D26" s="67" t="str">
        <f>'Control Panel'!F59</f>
        <v>4.14</v>
      </c>
      <c r="E26" s="424" t="str">
        <f>'Control Panel'!E59</f>
        <v>Purchasing</v>
      </c>
      <c r="F26" s="425"/>
      <c r="G26" s="426"/>
      <c r="H26" s="65" t="str">
        <f>$J216</f>
        <v>N/A</v>
      </c>
      <c r="I26" s="143">
        <f>'Control Panel'!G59</f>
        <v>0.08</v>
      </c>
      <c r="J26" s="206" t="str">
        <f>Purchasing!$D$10</f>
        <v>Replace this text with the primary product name(s) which satisfy requirements.</v>
      </c>
      <c r="K26" s="155" t="s">
        <v>181</v>
      </c>
      <c r="L26" s="30" t="str">
        <f t="shared" si="0"/>
        <v/>
      </c>
      <c r="M26" s="30" t="str">
        <f t="shared" si="1"/>
        <v>NA</v>
      </c>
      <c r="N26" s="30" t="str">
        <f t="shared" si="2"/>
        <v>NA</v>
      </c>
      <c r="O26" s="30"/>
      <c r="P26" s="37"/>
    </row>
    <row r="27" spans="4:16" x14ac:dyDescent="0.35">
      <c r="D27" s="66" t="str">
        <f>'Control Panel'!F60</f>
        <v>4.15</v>
      </c>
      <c r="E27" s="421" t="str">
        <f>'Control Panel'!E60</f>
        <v>Time and Attendance</v>
      </c>
      <c r="F27" s="422"/>
      <c r="G27" s="423"/>
      <c r="H27" s="64" t="str">
        <f>$J227</f>
        <v>N/A</v>
      </c>
      <c r="I27" s="142">
        <f>'Control Panel'!G60</f>
        <v>5.5E-2</v>
      </c>
      <c r="J27" s="205" t="str">
        <f>'Time and Attendance'!$D$10</f>
        <v>Replace this text with the primary product name(s) which satisfy requirements.</v>
      </c>
      <c r="K27" s="155" t="s">
        <v>181</v>
      </c>
      <c r="L27" s="30" t="str">
        <f t="shared" si="0"/>
        <v/>
      </c>
      <c r="M27" s="30" t="str">
        <f t="shared" si="1"/>
        <v>NA</v>
      </c>
      <c r="N27" s="30" t="str">
        <f t="shared" si="2"/>
        <v>NA</v>
      </c>
      <c r="O27" s="30"/>
      <c r="P27" s="37"/>
    </row>
    <row r="28" spans="4:16" hidden="1" x14ac:dyDescent="0.35">
      <c r="D28" s="67" t="str">
        <f>'Control Panel'!F61</f>
        <v>4.16</v>
      </c>
      <c r="E28" s="424" t="str">
        <f>'Control Panel'!E61</f>
        <v>Module 15</v>
      </c>
      <c r="F28" s="425"/>
      <c r="G28" s="426"/>
      <c r="H28" s="65" t="str">
        <f>$J238</f>
        <v>N/A</v>
      </c>
      <c r="I28" s="143">
        <f>'Control Panel'!G61</f>
        <v>0</v>
      </c>
      <c r="J28" s="206" t="str">
        <f>'Module 15'!$D$10</f>
        <v>Replace this text with the primary product name(s) which satisfy requirements.</v>
      </c>
      <c r="K28" s="155" t="s">
        <v>181</v>
      </c>
      <c r="L28" s="30" t="str">
        <f t="shared" si="0"/>
        <v/>
      </c>
      <c r="M28" s="30" t="str">
        <f t="shared" si="1"/>
        <v>NA</v>
      </c>
      <c r="N28" s="30" t="str">
        <f t="shared" si="2"/>
        <v>NA</v>
      </c>
      <c r="O28" s="30"/>
      <c r="P28" s="37"/>
    </row>
    <row r="29" spans="4:16" hidden="1" x14ac:dyDescent="0.35">
      <c r="D29" s="66" t="str">
        <f>'Control Panel'!F62</f>
        <v>4.17</v>
      </c>
      <c r="E29" s="421" t="str">
        <f>'Control Panel'!E62</f>
        <v>Module 16</v>
      </c>
      <c r="F29" s="422"/>
      <c r="G29" s="423"/>
      <c r="H29" s="64" t="str">
        <f>$J249</f>
        <v>N/A</v>
      </c>
      <c r="I29" s="142">
        <f>'Control Panel'!G62</f>
        <v>0</v>
      </c>
      <c r="J29" s="205" t="str">
        <f>'Module 16'!$D$10</f>
        <v>Replace this text with the primary product name(s) which satisfy requirements.</v>
      </c>
      <c r="K29" s="155" t="s">
        <v>181</v>
      </c>
      <c r="L29" s="30" t="str">
        <f t="shared" si="0"/>
        <v/>
      </c>
      <c r="M29" s="30" t="str">
        <f t="shared" si="1"/>
        <v>NA</v>
      </c>
      <c r="N29" s="30" t="str">
        <f t="shared" si="2"/>
        <v>NA</v>
      </c>
      <c r="O29" s="30"/>
      <c r="P29" s="37"/>
    </row>
    <row r="30" spans="4:16" hidden="1" x14ac:dyDescent="0.35">
      <c r="D30" s="67" t="str">
        <f>'Control Panel'!F63</f>
        <v>4.18</v>
      </c>
      <c r="E30" s="424" t="str">
        <f>'Control Panel'!E63</f>
        <v>Module 17</v>
      </c>
      <c r="F30" s="425"/>
      <c r="G30" s="426"/>
      <c r="H30" s="65" t="str">
        <f>$J260</f>
        <v>N/A</v>
      </c>
      <c r="I30" s="143">
        <f>'Control Panel'!G63</f>
        <v>0</v>
      </c>
      <c r="J30" s="206" t="str">
        <f>'Module 17'!$D$10</f>
        <v>Replace this text with the primary product name(s) which satisfy requirements.</v>
      </c>
      <c r="K30" s="155" t="s">
        <v>181</v>
      </c>
      <c r="L30" s="30" t="str">
        <f t="shared" si="0"/>
        <v/>
      </c>
      <c r="M30" s="30" t="str">
        <f t="shared" si="1"/>
        <v>NA</v>
      </c>
      <c r="N30" s="30" t="str">
        <f t="shared" si="2"/>
        <v>NA</v>
      </c>
      <c r="O30" s="30"/>
      <c r="P30" s="37"/>
    </row>
    <row r="31" spans="4:16" hidden="1" x14ac:dyDescent="0.35">
      <c r="D31" s="66" t="str">
        <f>'Control Panel'!F64</f>
        <v>4.19</v>
      </c>
      <c r="E31" s="421" t="str">
        <f>'Control Panel'!E64</f>
        <v>Module 18</v>
      </c>
      <c r="F31" s="422"/>
      <c r="G31" s="423"/>
      <c r="H31" s="64" t="str">
        <f>$J271</f>
        <v>N/A</v>
      </c>
      <c r="I31" s="142">
        <f>'Control Panel'!G64</f>
        <v>0</v>
      </c>
      <c r="J31" s="205" t="str">
        <f>'Module 18'!$D$10</f>
        <v>Replace this text with the primary product name(s) which satisfy requirements.</v>
      </c>
      <c r="K31" s="155" t="s">
        <v>181</v>
      </c>
      <c r="L31" s="30" t="str">
        <f t="shared" si="0"/>
        <v/>
      </c>
      <c r="M31" s="30" t="str">
        <f t="shared" si="1"/>
        <v>NA</v>
      </c>
      <c r="N31" s="30" t="str">
        <f t="shared" si="2"/>
        <v>NA</v>
      </c>
      <c r="O31" s="30"/>
      <c r="P31" s="37"/>
    </row>
    <row r="32" spans="4:16" hidden="1" x14ac:dyDescent="0.35">
      <c r="D32" s="67" t="str">
        <f>'Control Panel'!F65</f>
        <v>4.20</v>
      </c>
      <c r="E32" s="424" t="str">
        <f>'Control Panel'!E65</f>
        <v>Module 19</v>
      </c>
      <c r="F32" s="425"/>
      <c r="G32" s="426"/>
      <c r="H32" s="65" t="str">
        <f>$J282</f>
        <v>N/A</v>
      </c>
      <c r="I32" s="143">
        <f>'Control Panel'!G65</f>
        <v>0</v>
      </c>
      <c r="J32" s="206" t="str">
        <f>'Module 19'!$D$10</f>
        <v>Replace this text with the primary product name(s) which satisfy requirements.</v>
      </c>
      <c r="K32" s="155" t="s">
        <v>181</v>
      </c>
      <c r="L32" s="30" t="str">
        <f t="shared" si="0"/>
        <v/>
      </c>
      <c r="M32" s="30" t="str">
        <f t="shared" si="1"/>
        <v>NA</v>
      </c>
      <c r="N32" s="30" t="str">
        <f t="shared" si="2"/>
        <v>NA</v>
      </c>
      <c r="O32" s="30"/>
      <c r="P32" s="37"/>
    </row>
    <row r="33" spans="4:16" hidden="1" x14ac:dyDescent="0.35">
      <c r="D33" s="66" t="str">
        <f>'Control Panel'!F66</f>
        <v>4.21</v>
      </c>
      <c r="E33" s="421" t="str">
        <f>'Control Panel'!E66</f>
        <v>Module 20</v>
      </c>
      <c r="F33" s="422"/>
      <c r="G33" s="423"/>
      <c r="H33" s="64" t="str">
        <f>$J293</f>
        <v>N/A</v>
      </c>
      <c r="I33" s="142">
        <f>'Control Panel'!G66</f>
        <v>0</v>
      </c>
      <c r="J33" s="205" t="str">
        <f>'Module 20'!$D$10</f>
        <v>Replace this text with the primary product name(s) which satisfy requirements.</v>
      </c>
      <c r="K33" s="155" t="s">
        <v>181</v>
      </c>
      <c r="L33" s="30" t="str">
        <f t="shared" si="0"/>
        <v/>
      </c>
      <c r="M33" s="30" t="str">
        <f t="shared" si="1"/>
        <v>NA</v>
      </c>
      <c r="N33" s="30" t="str">
        <f t="shared" si="2"/>
        <v>NA</v>
      </c>
      <c r="O33" s="30"/>
      <c r="P33" s="37"/>
    </row>
    <row r="34" spans="4:16" hidden="1" x14ac:dyDescent="0.35">
      <c r="D34" s="67" t="str">
        <f>'Control Panel'!F67</f>
        <v>4.22</v>
      </c>
      <c r="E34" s="424" t="str">
        <f>'Control Panel'!E67</f>
        <v>Module 21</v>
      </c>
      <c r="F34" s="425"/>
      <c r="G34" s="426"/>
      <c r="H34" s="65" t="str">
        <f>$J304</f>
        <v>N/A</v>
      </c>
      <c r="I34" s="143">
        <f>'Control Panel'!G67</f>
        <v>0</v>
      </c>
      <c r="J34" s="206" t="str">
        <f>'Module 21'!$D$10</f>
        <v>Replace this text with the primary product name(s) which satisfy requirements.</v>
      </c>
      <c r="K34" s="155" t="s">
        <v>181</v>
      </c>
      <c r="L34" s="30" t="str">
        <f t="shared" si="0"/>
        <v/>
      </c>
      <c r="M34" s="30" t="str">
        <f t="shared" si="1"/>
        <v>NA</v>
      </c>
      <c r="N34" s="30" t="str">
        <f t="shared" si="2"/>
        <v>NA</v>
      </c>
      <c r="O34" s="30"/>
      <c r="P34" s="37"/>
    </row>
    <row r="35" spans="4:16" hidden="1" x14ac:dyDescent="0.35">
      <c r="D35" s="66" t="str">
        <f>'Control Panel'!F68</f>
        <v>4.23</v>
      </c>
      <c r="E35" s="421" t="str">
        <f>'Control Panel'!E68</f>
        <v>Module 22</v>
      </c>
      <c r="F35" s="422"/>
      <c r="G35" s="423"/>
      <c r="H35" s="64" t="str">
        <f>$J315</f>
        <v>N/A</v>
      </c>
      <c r="I35" s="142">
        <f>'Control Panel'!G68</f>
        <v>0</v>
      </c>
      <c r="J35" s="205" t="str">
        <f>'Module 22'!$D$10</f>
        <v>Replace this text with the primary product name(s) which satisfy requirements.</v>
      </c>
      <c r="K35" s="155" t="s">
        <v>181</v>
      </c>
      <c r="L35" s="30" t="str">
        <f t="shared" si="0"/>
        <v/>
      </c>
      <c r="M35" s="30" t="str">
        <f t="shared" si="1"/>
        <v>NA</v>
      </c>
      <c r="N35" s="30" t="str">
        <f t="shared" si="2"/>
        <v>NA</v>
      </c>
      <c r="O35" s="30"/>
      <c r="P35" s="37"/>
    </row>
    <row r="36" spans="4:16" hidden="1" x14ac:dyDescent="0.35">
      <c r="D36" s="67" t="str">
        <f>'Control Panel'!F69</f>
        <v>4.24</v>
      </c>
      <c r="E36" s="424" t="str">
        <f>'Control Panel'!E69</f>
        <v>Module 23</v>
      </c>
      <c r="F36" s="425"/>
      <c r="G36" s="426"/>
      <c r="H36" s="65" t="str">
        <f>$J326</f>
        <v>N/A</v>
      </c>
      <c r="I36" s="143">
        <f>'Control Panel'!G69</f>
        <v>0</v>
      </c>
      <c r="J36" s="206" t="str">
        <f>'Module 23'!$D$10</f>
        <v>Replace this text with the primary product name(s) which satisfy requirements.</v>
      </c>
      <c r="K36" s="155" t="s">
        <v>181</v>
      </c>
      <c r="L36" s="30" t="str">
        <f t="shared" si="0"/>
        <v/>
      </c>
      <c r="M36" s="30" t="str">
        <f t="shared" si="1"/>
        <v>NA</v>
      </c>
      <c r="N36" s="30" t="str">
        <f t="shared" si="2"/>
        <v>NA</v>
      </c>
      <c r="O36" s="30"/>
      <c r="P36" s="37"/>
    </row>
    <row r="37" spans="4:16" hidden="1" x14ac:dyDescent="0.35">
      <c r="D37" s="66" t="str">
        <f>'Control Panel'!F70</f>
        <v>4.25</v>
      </c>
      <c r="E37" s="421" t="str">
        <f>'Control Panel'!E70</f>
        <v>Module 24</v>
      </c>
      <c r="F37" s="422"/>
      <c r="G37" s="423"/>
      <c r="H37" s="64" t="str">
        <f>$J337</f>
        <v>N/A</v>
      </c>
      <c r="I37" s="142">
        <f>'Control Panel'!G70</f>
        <v>0</v>
      </c>
      <c r="J37" s="205" t="str">
        <f>'Module 24'!$D$10</f>
        <v>Replace this text with the primary product name(s) which satisfy requirements.</v>
      </c>
      <c r="K37" s="155" t="s">
        <v>181</v>
      </c>
      <c r="L37" s="30" t="str">
        <f t="shared" si="0"/>
        <v/>
      </c>
      <c r="M37" s="30" t="str">
        <f t="shared" si="1"/>
        <v>NA</v>
      </c>
      <c r="N37" s="30" t="str">
        <f t="shared" si="2"/>
        <v>NA</v>
      </c>
      <c r="O37" s="30"/>
      <c r="P37" s="37"/>
    </row>
    <row r="38" spans="4:16" hidden="1" x14ac:dyDescent="0.35">
      <c r="D38" s="67" t="str">
        <f>'Control Panel'!F71</f>
        <v>4.26</v>
      </c>
      <c r="E38" s="424" t="str">
        <f>'Control Panel'!E71</f>
        <v>Module 25</v>
      </c>
      <c r="F38" s="425"/>
      <c r="G38" s="426"/>
      <c r="H38" s="65" t="str">
        <f>$J348</f>
        <v>N/A</v>
      </c>
      <c r="I38" s="143">
        <f>'Control Panel'!G71</f>
        <v>0</v>
      </c>
      <c r="J38" s="206" t="str">
        <f>'Module 25'!$D$10</f>
        <v>Replace this text with the primary product name(s) which satisfy requirements.</v>
      </c>
      <c r="K38" s="155" t="s">
        <v>181</v>
      </c>
      <c r="L38" s="30" t="str">
        <f t="shared" si="0"/>
        <v/>
      </c>
      <c r="M38" s="30" t="str">
        <f t="shared" si="1"/>
        <v>NA</v>
      </c>
      <c r="N38" s="30" t="str">
        <f t="shared" si="2"/>
        <v>NA</v>
      </c>
      <c r="O38" s="30"/>
      <c r="P38" s="37"/>
    </row>
    <row r="39" spans="4:16" hidden="1" x14ac:dyDescent="0.35">
      <c r="D39" s="66" t="str">
        <f>'Control Panel'!F72</f>
        <v>4.27</v>
      </c>
      <c r="E39" s="421" t="str">
        <f>'Control Panel'!E72</f>
        <v>Module 26</v>
      </c>
      <c r="F39" s="422"/>
      <c r="G39" s="423"/>
      <c r="H39" s="64" t="str">
        <f>$J359</f>
        <v>N/A</v>
      </c>
      <c r="I39" s="142">
        <f>'Control Panel'!G72</f>
        <v>0</v>
      </c>
      <c r="J39" s="205" t="str">
        <f>'Module 26'!$D$10</f>
        <v>Replace this text with the primary product name(s) which satisfy requirements.</v>
      </c>
      <c r="K39" s="155" t="s">
        <v>181</v>
      </c>
      <c r="L39" s="30" t="str">
        <f t="shared" si="0"/>
        <v/>
      </c>
      <c r="M39" s="30" t="str">
        <f t="shared" si="1"/>
        <v>NA</v>
      </c>
      <c r="N39" s="30" t="str">
        <f t="shared" si="2"/>
        <v>NA</v>
      </c>
      <c r="O39" s="30"/>
      <c r="P39" s="37"/>
    </row>
    <row r="40" spans="4:16" hidden="1" x14ac:dyDescent="0.35">
      <c r="D40" s="67" t="str">
        <f>'Control Panel'!F73</f>
        <v>4.28</v>
      </c>
      <c r="E40" s="424" t="str">
        <f>'Control Panel'!E73</f>
        <v>Module 27</v>
      </c>
      <c r="F40" s="425"/>
      <c r="G40" s="426"/>
      <c r="H40" s="65" t="str">
        <f>$J370</f>
        <v>N/A</v>
      </c>
      <c r="I40" s="143">
        <f>'Control Panel'!G73</f>
        <v>0</v>
      </c>
      <c r="J40" s="206" t="str">
        <f>'Module 27'!$D$10</f>
        <v>Replace this text with the primary product name(s) which satisfy requirements.</v>
      </c>
      <c r="K40" s="155" t="s">
        <v>181</v>
      </c>
      <c r="L40" s="30" t="str">
        <f t="shared" si="0"/>
        <v/>
      </c>
      <c r="M40" s="30" t="str">
        <f t="shared" si="1"/>
        <v>NA</v>
      </c>
      <c r="N40" s="30" t="str">
        <f t="shared" si="2"/>
        <v>NA</v>
      </c>
      <c r="O40" s="30"/>
      <c r="P40" s="37"/>
    </row>
    <row r="41" spans="4:16" hidden="1" x14ac:dyDescent="0.35">
      <c r="D41" s="66" t="str">
        <f>'Control Panel'!F74</f>
        <v>4.29</v>
      </c>
      <c r="E41" s="421" t="str">
        <f>'Control Panel'!E74</f>
        <v>Module 28</v>
      </c>
      <c r="F41" s="422"/>
      <c r="G41" s="423"/>
      <c r="H41" s="64" t="str">
        <f>$J381</f>
        <v>N/A</v>
      </c>
      <c r="I41" s="142">
        <f>'Control Panel'!G74</f>
        <v>0</v>
      </c>
      <c r="J41" s="205" t="str">
        <f>'Module 28'!$D$10</f>
        <v>Replace this text with the primary product name(s) which satisfy requirements.</v>
      </c>
      <c r="K41" s="155" t="s">
        <v>181</v>
      </c>
      <c r="L41" s="30" t="str">
        <f t="shared" si="0"/>
        <v/>
      </c>
      <c r="M41" s="30" t="str">
        <f t="shared" si="1"/>
        <v>NA</v>
      </c>
      <c r="N41" s="30" t="str">
        <f t="shared" si="2"/>
        <v>NA</v>
      </c>
      <c r="O41" s="30"/>
      <c r="P41" s="37"/>
    </row>
    <row r="42" spans="4:16" hidden="1" x14ac:dyDescent="0.35">
      <c r="D42" s="67" t="str">
        <f>'Control Panel'!F75</f>
        <v>4.30</v>
      </c>
      <c r="E42" s="424" t="str">
        <f>'Control Panel'!E75</f>
        <v>Module 29</v>
      </c>
      <c r="F42" s="425"/>
      <c r="G42" s="426"/>
      <c r="H42" s="65" t="str">
        <f>$J392</f>
        <v>N/A</v>
      </c>
      <c r="I42" s="143">
        <f>'Control Panel'!G75</f>
        <v>0</v>
      </c>
      <c r="J42" s="206" t="str">
        <f>'Module 29'!$D$10</f>
        <v>Replace this text with the primary product name(s) which satisfy requirements.</v>
      </c>
      <c r="K42" s="155" t="s">
        <v>181</v>
      </c>
      <c r="L42" s="30" t="str">
        <f t="shared" si="0"/>
        <v/>
      </c>
      <c r="M42" s="30" t="str">
        <f t="shared" si="1"/>
        <v>NA</v>
      </c>
      <c r="N42" s="30" t="str">
        <f t="shared" si="2"/>
        <v>NA</v>
      </c>
      <c r="O42" s="30"/>
      <c r="P42" s="37"/>
    </row>
    <row r="43" spans="4:16" hidden="1" x14ac:dyDescent="0.35">
      <c r="D43" s="66" t="str">
        <f>'Control Panel'!F76</f>
        <v>4.31</v>
      </c>
      <c r="E43" s="421" t="str">
        <f>'Control Panel'!E76</f>
        <v>Module 30</v>
      </c>
      <c r="F43" s="422"/>
      <c r="G43" s="423"/>
      <c r="H43" s="64" t="str">
        <f>$J403</f>
        <v>N/A</v>
      </c>
      <c r="I43" s="142">
        <f>'Control Panel'!G76</f>
        <v>0</v>
      </c>
      <c r="J43" s="205" t="str">
        <f>'Module 30'!$D$10</f>
        <v>Replace this text with the primary product name(s) which satisfy requirements.</v>
      </c>
      <c r="K43" s="155" t="s">
        <v>181</v>
      </c>
      <c r="L43" s="30" t="str">
        <f t="shared" si="0"/>
        <v/>
      </c>
      <c r="M43" s="30" t="str">
        <f t="shared" si="1"/>
        <v>NA</v>
      </c>
      <c r="N43" s="30" t="str">
        <f t="shared" si="2"/>
        <v>NA</v>
      </c>
      <c r="O43" s="30"/>
      <c r="P43" s="37"/>
    </row>
    <row r="44" spans="4:16" hidden="1" x14ac:dyDescent="0.35">
      <c r="D44" s="67" t="str">
        <f>'Control Panel'!F77</f>
        <v>4.32</v>
      </c>
      <c r="E44" s="424" t="str">
        <f>'Control Panel'!E77</f>
        <v>Module 31</v>
      </c>
      <c r="F44" s="425"/>
      <c r="G44" s="426"/>
      <c r="H44" s="65" t="str">
        <f>$J414</f>
        <v>N/A</v>
      </c>
      <c r="I44" s="143">
        <f>'Control Panel'!G77</f>
        <v>0</v>
      </c>
      <c r="J44" s="206" t="str">
        <f>'Module 31'!$D$10</f>
        <v>Replace this text with the primary product name(s) which satisfy requirements.</v>
      </c>
      <c r="K44" s="155" t="s">
        <v>181</v>
      </c>
      <c r="L44" s="30" t="str">
        <f t="shared" si="0"/>
        <v/>
      </c>
      <c r="M44" s="30" t="str">
        <f t="shared" si="1"/>
        <v>NA</v>
      </c>
      <c r="N44" s="30" t="str">
        <f t="shared" si="2"/>
        <v>NA</v>
      </c>
      <c r="O44" s="30"/>
      <c r="P44" s="37"/>
    </row>
    <row r="45" spans="4:16" hidden="1" x14ac:dyDescent="0.35">
      <c r="D45" s="66" t="str">
        <f>'Control Panel'!F78</f>
        <v>4.33</v>
      </c>
      <c r="E45" s="421" t="str">
        <f>'Control Panel'!E78</f>
        <v>Module 32</v>
      </c>
      <c r="F45" s="422"/>
      <c r="G45" s="423"/>
      <c r="H45" s="64" t="str">
        <f>$J425</f>
        <v>N/A</v>
      </c>
      <c r="I45" s="142">
        <f>'Control Panel'!G78</f>
        <v>0</v>
      </c>
      <c r="J45" s="205" t="str">
        <f>'Module 32'!$D$10</f>
        <v>Replace this text with the primary product name(s) which satisfy requirements.</v>
      </c>
      <c r="K45" s="155" t="s">
        <v>181</v>
      </c>
      <c r="L45" s="30" t="str">
        <f t="shared" si="0"/>
        <v/>
      </c>
      <c r="M45" s="30" t="str">
        <f t="shared" si="1"/>
        <v>NA</v>
      </c>
      <c r="N45" s="30" t="str">
        <f t="shared" si="2"/>
        <v>NA</v>
      </c>
      <c r="O45" s="30"/>
      <c r="P45" s="37"/>
    </row>
    <row r="46" spans="4:16" hidden="1" x14ac:dyDescent="0.35">
      <c r="D46" s="67" t="str">
        <f>'Control Panel'!F79</f>
        <v>4.34</v>
      </c>
      <c r="E46" s="424" t="str">
        <f>'Control Panel'!E79</f>
        <v>Module 33</v>
      </c>
      <c r="F46" s="425"/>
      <c r="G46" s="426"/>
      <c r="H46" s="65" t="str">
        <f>$J436</f>
        <v>N/A</v>
      </c>
      <c r="I46" s="143">
        <f>'Control Panel'!G79</f>
        <v>0</v>
      </c>
      <c r="J46" s="206" t="str">
        <f>'Module 33'!$D$10</f>
        <v>Replace this text with the primary product name(s) which satisfy requirements.</v>
      </c>
      <c r="K46" s="155" t="s">
        <v>181</v>
      </c>
      <c r="L46" s="30" t="str">
        <f t="shared" ref="L46:L63" si="3">IF(ISNUMBER(H46),H46*I46,"")</f>
        <v/>
      </c>
      <c r="M46" s="30" t="str">
        <f t="shared" ref="M46:M63" si="4">IF(ISNUMBER(H46),L46,"NA")</f>
        <v>NA</v>
      </c>
      <c r="N46" s="30" t="str">
        <f t="shared" ref="N46:N63" si="5">IF(ISNUMBER(H46),I46,"NA")</f>
        <v>NA</v>
      </c>
      <c r="O46" s="30"/>
      <c r="P46" s="37"/>
    </row>
    <row r="47" spans="4:16" hidden="1" x14ac:dyDescent="0.35">
      <c r="D47" s="66" t="str">
        <f>'Control Panel'!F80</f>
        <v>4.35</v>
      </c>
      <c r="E47" s="421" t="str">
        <f>'Control Panel'!E80</f>
        <v>Module 34</v>
      </c>
      <c r="F47" s="422"/>
      <c r="G47" s="423"/>
      <c r="H47" s="64" t="str">
        <f>$J447</f>
        <v>N/A</v>
      </c>
      <c r="I47" s="142">
        <f>'Control Panel'!G80</f>
        <v>0</v>
      </c>
      <c r="J47" s="205" t="str">
        <f>'Module 34'!$D$10</f>
        <v>Replace this text with the primary product name(s) which satisfy requirements.</v>
      </c>
      <c r="K47" s="155" t="s">
        <v>181</v>
      </c>
      <c r="L47" s="30" t="str">
        <f t="shared" si="3"/>
        <v/>
      </c>
      <c r="M47" s="30" t="str">
        <f t="shared" si="4"/>
        <v>NA</v>
      </c>
      <c r="N47" s="30" t="str">
        <f t="shared" si="5"/>
        <v>NA</v>
      </c>
      <c r="O47" s="30"/>
      <c r="P47" s="37"/>
    </row>
    <row r="48" spans="4:16" hidden="1" x14ac:dyDescent="0.35">
      <c r="D48" s="67" t="str">
        <f>'Control Panel'!F81</f>
        <v>4.36</v>
      </c>
      <c r="E48" s="424" t="str">
        <f>'Control Panel'!E81</f>
        <v>Module 35</v>
      </c>
      <c r="F48" s="425"/>
      <c r="G48" s="426"/>
      <c r="H48" s="65" t="str">
        <f>$J458</f>
        <v>N/A</v>
      </c>
      <c r="I48" s="143">
        <f>'Control Panel'!G81</f>
        <v>0</v>
      </c>
      <c r="J48" s="206" t="str">
        <f>'Module 35'!$D$10</f>
        <v>Replace this text with the primary product name(s) which satisfy requirements.</v>
      </c>
      <c r="K48" s="155" t="s">
        <v>181</v>
      </c>
      <c r="L48" s="30" t="str">
        <f t="shared" si="3"/>
        <v/>
      </c>
      <c r="M48" s="30" t="str">
        <f t="shared" si="4"/>
        <v>NA</v>
      </c>
      <c r="N48" s="30" t="str">
        <f t="shared" si="5"/>
        <v>NA</v>
      </c>
      <c r="O48" s="30"/>
      <c r="P48" s="37"/>
    </row>
    <row r="49" spans="4:16" hidden="1" x14ac:dyDescent="0.35">
      <c r="D49" s="66" t="str">
        <f>'Control Panel'!F82</f>
        <v>4.37</v>
      </c>
      <c r="E49" s="421" t="str">
        <f>'Control Panel'!E82</f>
        <v>Module 36</v>
      </c>
      <c r="F49" s="422"/>
      <c r="G49" s="423"/>
      <c r="H49" s="64" t="str">
        <f>$J469</f>
        <v>N/A</v>
      </c>
      <c r="I49" s="142">
        <f>'Control Panel'!G82</f>
        <v>0</v>
      </c>
      <c r="J49" s="205" t="str">
        <f>'Module 36'!$D$10</f>
        <v>Replace this text with the primary product name(s) which satisfy requirements.</v>
      </c>
      <c r="K49" s="155" t="s">
        <v>181</v>
      </c>
      <c r="L49" s="30" t="str">
        <f t="shared" si="3"/>
        <v/>
      </c>
      <c r="M49" s="30" t="str">
        <f t="shared" si="4"/>
        <v>NA</v>
      </c>
      <c r="N49" s="30" t="str">
        <f t="shared" si="5"/>
        <v>NA</v>
      </c>
      <c r="O49" s="30"/>
      <c r="P49" s="37"/>
    </row>
    <row r="50" spans="4:16" hidden="1" x14ac:dyDescent="0.35">
      <c r="D50" s="67" t="str">
        <f>'Control Panel'!F83</f>
        <v>4.38</v>
      </c>
      <c r="E50" s="424" t="str">
        <f>'Control Panel'!E83</f>
        <v>Module 37</v>
      </c>
      <c r="F50" s="425"/>
      <c r="G50" s="426"/>
      <c r="H50" s="65" t="str">
        <f>$J480</f>
        <v>N/A</v>
      </c>
      <c r="I50" s="143">
        <f>'Control Panel'!G83</f>
        <v>0</v>
      </c>
      <c r="J50" s="206" t="str">
        <f>'Module 37'!$D$10</f>
        <v>Replace this text with the primary product name(s) which satisfy requirements.</v>
      </c>
      <c r="K50" s="155" t="s">
        <v>181</v>
      </c>
      <c r="L50" s="30" t="str">
        <f t="shared" si="3"/>
        <v/>
      </c>
      <c r="M50" s="30" t="str">
        <f t="shared" si="4"/>
        <v>NA</v>
      </c>
      <c r="N50" s="30" t="str">
        <f t="shared" si="5"/>
        <v>NA</v>
      </c>
      <c r="O50" s="30"/>
      <c r="P50" s="37"/>
    </row>
    <row r="51" spans="4:16" hidden="1" x14ac:dyDescent="0.35">
      <c r="D51" s="66" t="str">
        <f>'Control Panel'!F84</f>
        <v>4.39</v>
      </c>
      <c r="E51" s="421" t="str">
        <f>'Control Panel'!E84</f>
        <v>Module 38</v>
      </c>
      <c r="F51" s="422"/>
      <c r="G51" s="423"/>
      <c r="H51" s="64" t="str">
        <f>$J491</f>
        <v>N/A</v>
      </c>
      <c r="I51" s="142">
        <f>'Control Panel'!G84</f>
        <v>0</v>
      </c>
      <c r="J51" s="205" t="str">
        <f>'Module 38'!$D$10</f>
        <v>Replace this text with the primary product name(s) which satisfy requirements.</v>
      </c>
      <c r="K51" s="155" t="s">
        <v>181</v>
      </c>
      <c r="L51" s="30" t="str">
        <f t="shared" si="3"/>
        <v/>
      </c>
      <c r="M51" s="30" t="str">
        <f t="shared" si="4"/>
        <v>NA</v>
      </c>
      <c r="N51" s="30" t="str">
        <f t="shared" si="5"/>
        <v>NA</v>
      </c>
      <c r="O51" s="30"/>
      <c r="P51" s="37"/>
    </row>
    <row r="52" spans="4:16" hidden="1" x14ac:dyDescent="0.35">
      <c r="D52" s="67" t="str">
        <f>'Control Panel'!F85</f>
        <v>4.40</v>
      </c>
      <c r="E52" s="424" t="str">
        <f>'Control Panel'!E85</f>
        <v>Module 39</v>
      </c>
      <c r="F52" s="425"/>
      <c r="G52" s="426"/>
      <c r="H52" s="65" t="str">
        <f>$J502</f>
        <v>N/A</v>
      </c>
      <c r="I52" s="143">
        <f>'Control Panel'!G85</f>
        <v>0</v>
      </c>
      <c r="J52" s="206" t="str">
        <f>'Module 39'!$D$10</f>
        <v>Replace this text with the primary product name(s) which satisfy requirements.</v>
      </c>
      <c r="K52" s="155" t="s">
        <v>181</v>
      </c>
      <c r="L52" s="30" t="str">
        <f t="shared" si="3"/>
        <v/>
      </c>
      <c r="M52" s="30" t="str">
        <f t="shared" si="4"/>
        <v>NA</v>
      </c>
      <c r="N52" s="30" t="str">
        <f t="shared" si="5"/>
        <v>NA</v>
      </c>
      <c r="O52" s="30"/>
      <c r="P52" s="37"/>
    </row>
    <row r="53" spans="4:16" hidden="1" x14ac:dyDescent="0.35">
      <c r="D53" s="66" t="str">
        <f>'Control Panel'!F86</f>
        <v>4.41</v>
      </c>
      <c r="E53" s="421" t="str">
        <f>'Control Panel'!E86</f>
        <v>Module 40</v>
      </c>
      <c r="F53" s="422"/>
      <c r="G53" s="423"/>
      <c r="H53" s="64" t="str">
        <f>$J513</f>
        <v>N/A</v>
      </c>
      <c r="I53" s="142">
        <f>'Control Panel'!G86</f>
        <v>0</v>
      </c>
      <c r="J53" s="205" t="str">
        <f>'Module 40'!$D$10</f>
        <v>Replace this text with the primary product name(s) which satisfy requirements.</v>
      </c>
      <c r="K53" s="155" t="s">
        <v>181</v>
      </c>
      <c r="L53" s="30" t="str">
        <f t="shared" si="3"/>
        <v/>
      </c>
      <c r="M53" s="30" t="str">
        <f t="shared" si="4"/>
        <v>NA</v>
      </c>
      <c r="N53" s="30" t="str">
        <f t="shared" si="5"/>
        <v>NA</v>
      </c>
      <c r="O53" s="30"/>
      <c r="P53" s="37"/>
    </row>
    <row r="54" spans="4:16" hidden="1" x14ac:dyDescent="0.35">
      <c r="D54" s="67" t="str">
        <f>'Control Panel'!F87</f>
        <v>4.42</v>
      </c>
      <c r="E54" s="424" t="str">
        <f>'Control Panel'!E87</f>
        <v>Module 41</v>
      </c>
      <c r="F54" s="425"/>
      <c r="G54" s="426"/>
      <c r="H54" s="65" t="str">
        <f>$J524</f>
        <v>N/A</v>
      </c>
      <c r="I54" s="143">
        <f>'Control Panel'!G87</f>
        <v>0</v>
      </c>
      <c r="J54" s="206" t="str">
        <f>'Module 41'!$D$10</f>
        <v>Replace this text with the primary product name(s) which satisfy requirements.</v>
      </c>
      <c r="K54" s="155" t="s">
        <v>181</v>
      </c>
      <c r="L54" s="30" t="str">
        <f t="shared" si="3"/>
        <v/>
      </c>
      <c r="M54" s="30" t="str">
        <f t="shared" si="4"/>
        <v>NA</v>
      </c>
      <c r="N54" s="30" t="str">
        <f t="shared" si="5"/>
        <v>NA</v>
      </c>
      <c r="O54" s="30"/>
      <c r="P54" s="37"/>
    </row>
    <row r="55" spans="4:16" hidden="1" x14ac:dyDescent="0.35">
      <c r="D55" s="66" t="str">
        <f>'Control Panel'!F88</f>
        <v>4.43</v>
      </c>
      <c r="E55" s="421" t="str">
        <f>'Control Panel'!E88</f>
        <v>Module 42</v>
      </c>
      <c r="F55" s="422"/>
      <c r="G55" s="423"/>
      <c r="H55" s="64" t="str">
        <f>$J535</f>
        <v>N/A</v>
      </c>
      <c r="I55" s="142">
        <f>'Control Panel'!G88</f>
        <v>0</v>
      </c>
      <c r="J55" s="205" t="str">
        <f>'Module 42'!$D$10</f>
        <v>Replace this text with the primary product name(s) which satisfy requirements.</v>
      </c>
      <c r="K55" s="155" t="s">
        <v>181</v>
      </c>
      <c r="L55" s="30" t="str">
        <f t="shared" si="3"/>
        <v/>
      </c>
      <c r="M55" s="30" t="str">
        <f t="shared" si="4"/>
        <v>NA</v>
      </c>
      <c r="N55" s="30" t="str">
        <f t="shared" si="5"/>
        <v>NA</v>
      </c>
      <c r="O55" s="30"/>
      <c r="P55" s="37"/>
    </row>
    <row r="56" spans="4:16" hidden="1" x14ac:dyDescent="0.35">
      <c r="D56" s="67" t="str">
        <f>'Control Panel'!F89</f>
        <v>4.44</v>
      </c>
      <c r="E56" s="424" t="str">
        <f>'Control Panel'!E89</f>
        <v>Module 43</v>
      </c>
      <c r="F56" s="425"/>
      <c r="G56" s="426"/>
      <c r="H56" s="65" t="str">
        <f>$J546</f>
        <v>N/A</v>
      </c>
      <c r="I56" s="143">
        <f>'Control Panel'!G89</f>
        <v>0</v>
      </c>
      <c r="J56" s="206" t="str">
        <f>'Module 43'!$D$10</f>
        <v>Replace this text with the primary product name(s) which satisfy requirements.</v>
      </c>
      <c r="K56" s="155" t="s">
        <v>181</v>
      </c>
      <c r="L56" s="30" t="str">
        <f t="shared" si="3"/>
        <v/>
      </c>
      <c r="M56" s="30" t="str">
        <f t="shared" si="4"/>
        <v>NA</v>
      </c>
      <c r="N56" s="30" t="str">
        <f t="shared" si="5"/>
        <v>NA</v>
      </c>
      <c r="O56" s="30"/>
      <c r="P56" s="37"/>
    </row>
    <row r="57" spans="4:16" hidden="1" x14ac:dyDescent="0.35">
      <c r="D57" s="66" t="str">
        <f>'Control Panel'!F90</f>
        <v>4.45</v>
      </c>
      <c r="E57" s="421" t="str">
        <f>'Control Panel'!E90</f>
        <v>Module 44</v>
      </c>
      <c r="F57" s="422"/>
      <c r="G57" s="423"/>
      <c r="H57" s="64" t="str">
        <f>$J557</f>
        <v>N/A</v>
      </c>
      <c r="I57" s="142">
        <f>'Control Panel'!G90</f>
        <v>0</v>
      </c>
      <c r="J57" s="205" t="str">
        <f>'Module 44'!$D$10</f>
        <v>Replace this text with the primary product name(s) which satisfy requirements.</v>
      </c>
      <c r="K57" s="155" t="s">
        <v>181</v>
      </c>
      <c r="L57" s="30" t="str">
        <f t="shared" si="3"/>
        <v/>
      </c>
      <c r="M57" s="30" t="str">
        <f t="shared" si="4"/>
        <v>NA</v>
      </c>
      <c r="N57" s="30" t="str">
        <f t="shared" si="5"/>
        <v>NA</v>
      </c>
      <c r="O57" s="30"/>
      <c r="P57" s="37"/>
    </row>
    <row r="58" spans="4:16" hidden="1" x14ac:dyDescent="0.35">
      <c r="D58" s="67" t="str">
        <f>'Control Panel'!F91</f>
        <v>4.46</v>
      </c>
      <c r="E58" s="424" t="str">
        <f>'Control Panel'!E91</f>
        <v>Module 45</v>
      </c>
      <c r="F58" s="425"/>
      <c r="G58" s="426"/>
      <c r="H58" s="65" t="str">
        <f>$J568</f>
        <v>N/A</v>
      </c>
      <c r="I58" s="143">
        <f>'Control Panel'!G91</f>
        <v>0</v>
      </c>
      <c r="J58" s="206" t="str">
        <f>'Module 45'!$D$10</f>
        <v>Replace this text with the primary product name(s) which satisfy requirements.</v>
      </c>
      <c r="K58" s="155" t="s">
        <v>181</v>
      </c>
      <c r="L58" s="30" t="str">
        <f t="shared" si="3"/>
        <v/>
      </c>
      <c r="M58" s="30" t="str">
        <f t="shared" si="4"/>
        <v>NA</v>
      </c>
      <c r="N58" s="30" t="str">
        <f t="shared" si="5"/>
        <v>NA</v>
      </c>
      <c r="O58" s="30"/>
      <c r="P58" s="37"/>
    </row>
    <row r="59" spans="4:16" hidden="1" x14ac:dyDescent="0.35">
      <c r="D59" s="66" t="str">
        <f>'Control Panel'!F92</f>
        <v>4.47</v>
      </c>
      <c r="E59" s="421" t="str">
        <f>'Control Panel'!E92</f>
        <v>Module 46</v>
      </c>
      <c r="F59" s="422"/>
      <c r="G59" s="423"/>
      <c r="H59" s="64" t="str">
        <f>$J579</f>
        <v>N/A</v>
      </c>
      <c r="I59" s="142">
        <f>'Control Panel'!G92</f>
        <v>0</v>
      </c>
      <c r="J59" s="205" t="str">
        <f>'Module 46'!$D$10</f>
        <v>Replace this text with the primary product name(s) which satisfy requirements.</v>
      </c>
      <c r="K59" s="155" t="s">
        <v>181</v>
      </c>
      <c r="L59" s="30" t="str">
        <f t="shared" si="3"/>
        <v/>
      </c>
      <c r="M59" s="30" t="str">
        <f t="shared" si="4"/>
        <v>NA</v>
      </c>
      <c r="N59" s="30" t="str">
        <f t="shared" si="5"/>
        <v>NA</v>
      </c>
      <c r="O59" s="30"/>
      <c r="P59" s="37"/>
    </row>
    <row r="60" spans="4:16" hidden="1" x14ac:dyDescent="0.35">
      <c r="D60" s="67" t="str">
        <f>'Control Panel'!F93</f>
        <v>4.48</v>
      </c>
      <c r="E60" s="424" t="str">
        <f>'Control Panel'!E93</f>
        <v>Module 47</v>
      </c>
      <c r="F60" s="425"/>
      <c r="G60" s="426"/>
      <c r="H60" s="65" t="str">
        <f>$J590</f>
        <v>N/A</v>
      </c>
      <c r="I60" s="143">
        <f>'Control Panel'!G93</f>
        <v>0</v>
      </c>
      <c r="J60" s="206" t="str">
        <f>'Module 47'!$D$10</f>
        <v>Replace this text with the primary product name(s) which satisfy requirements.</v>
      </c>
      <c r="K60" s="155" t="s">
        <v>181</v>
      </c>
      <c r="L60" s="30" t="str">
        <f t="shared" si="3"/>
        <v/>
      </c>
      <c r="M60" s="30" t="str">
        <f t="shared" si="4"/>
        <v>NA</v>
      </c>
      <c r="N60" s="30" t="str">
        <f t="shared" si="5"/>
        <v>NA</v>
      </c>
      <c r="O60" s="30"/>
      <c r="P60" s="37"/>
    </row>
    <row r="61" spans="4:16" hidden="1" x14ac:dyDescent="0.35">
      <c r="D61" s="66" t="str">
        <f>'Control Panel'!F94</f>
        <v>4.49</v>
      </c>
      <c r="E61" s="421" t="str">
        <f>'Control Panel'!E94</f>
        <v>Module 48</v>
      </c>
      <c r="F61" s="422"/>
      <c r="G61" s="423"/>
      <c r="H61" s="64" t="str">
        <f>$J601</f>
        <v>N/A</v>
      </c>
      <c r="I61" s="142">
        <f>'Control Panel'!G94</f>
        <v>0</v>
      </c>
      <c r="J61" s="205" t="str">
        <f>'Module 48'!$D$10</f>
        <v>Replace this text with the primary product name(s) which satisfy requirements.</v>
      </c>
      <c r="K61" s="155" t="s">
        <v>181</v>
      </c>
      <c r="L61" s="30" t="str">
        <f t="shared" si="3"/>
        <v/>
      </c>
      <c r="M61" s="30" t="str">
        <f t="shared" si="4"/>
        <v>NA</v>
      </c>
      <c r="N61" s="30" t="str">
        <f t="shared" si="5"/>
        <v>NA</v>
      </c>
      <c r="O61" s="30"/>
      <c r="P61" s="37"/>
    </row>
    <row r="62" spans="4:16" hidden="1" x14ac:dyDescent="0.35">
      <c r="D62" s="67" t="str">
        <f>'Control Panel'!F95</f>
        <v>4.50</v>
      </c>
      <c r="E62" s="424" t="str">
        <f>'Control Panel'!E95</f>
        <v>Module 49</v>
      </c>
      <c r="F62" s="425"/>
      <c r="G62" s="426"/>
      <c r="H62" s="65" t="str">
        <f>$J612</f>
        <v>N/A</v>
      </c>
      <c r="I62" s="143">
        <f>'Control Panel'!G95</f>
        <v>0</v>
      </c>
      <c r="J62" s="206" t="str">
        <f>'Module 49'!$D$10</f>
        <v>Replace this text with the primary product name(s) which satisfy requirements.</v>
      </c>
      <c r="K62" s="155" t="s">
        <v>181</v>
      </c>
      <c r="L62" s="30" t="str">
        <f t="shared" si="3"/>
        <v/>
      </c>
      <c r="M62" s="30" t="str">
        <f t="shared" si="4"/>
        <v>NA</v>
      </c>
      <c r="N62" s="30" t="str">
        <f t="shared" si="5"/>
        <v>NA</v>
      </c>
      <c r="O62" s="30"/>
      <c r="P62" s="37"/>
    </row>
    <row r="63" spans="4:16" hidden="1" x14ac:dyDescent="0.35">
      <c r="D63" s="66" t="str">
        <f>'Control Panel'!F96</f>
        <v>4.51</v>
      </c>
      <c r="E63" s="421" t="str">
        <f>'Control Panel'!E96</f>
        <v>Module 50</v>
      </c>
      <c r="F63" s="422"/>
      <c r="G63" s="423"/>
      <c r="H63" s="64" t="str">
        <f>$J623</f>
        <v>N/A</v>
      </c>
      <c r="I63" s="142">
        <f>'Control Panel'!G96</f>
        <v>0</v>
      </c>
      <c r="J63" s="205" t="str">
        <f>'Module 50'!$D$10</f>
        <v>Replace this text with the primary product name(s) which satisfy requirements.</v>
      </c>
      <c r="K63" s="155" t="s">
        <v>181</v>
      </c>
      <c r="L63" s="31" t="str">
        <f t="shared" si="3"/>
        <v/>
      </c>
      <c r="M63" s="31" t="str">
        <f t="shared" si="4"/>
        <v>NA</v>
      </c>
      <c r="N63" s="31" t="str">
        <f t="shared" si="5"/>
        <v>NA</v>
      </c>
      <c r="O63" s="30"/>
      <c r="P63" s="37"/>
    </row>
    <row r="64" spans="4:16" x14ac:dyDescent="0.35">
      <c r="D64" s="438" t="str">
        <f>"Weighted Average for "&amp;'Control Panel'!E123&amp;":"</f>
        <v>Weighted Average for Vendor Long Name:</v>
      </c>
      <c r="E64" s="439"/>
      <c r="F64" s="439"/>
      <c r="G64" s="440"/>
      <c r="H64" s="139">
        <f>L64</f>
        <v>0</v>
      </c>
      <c r="I64" s="144" t="str">
        <f>IF(SUM(I14:I63)=1,"","Error &lt;&gt; 100%")</f>
        <v/>
      </c>
      <c r="J64" s="62"/>
      <c r="L64" s="38">
        <f>SUM(L14:L63)</f>
        <v>0</v>
      </c>
      <c r="M64" s="38">
        <f>SUM(M14:M63)</f>
        <v>0</v>
      </c>
      <c r="N64" s="38">
        <f>SUM(N14:N63)</f>
        <v>0</v>
      </c>
      <c r="O64" s="30"/>
      <c r="P64" s="37"/>
    </row>
    <row r="65" spans="4:16" ht="15" thickBot="1" x14ac:dyDescent="0.4">
      <c r="D65" s="441" t="s">
        <v>49</v>
      </c>
      <c r="E65" s="442"/>
      <c r="F65" s="442"/>
      <c r="G65" s="443"/>
      <c r="H65" s="140">
        <f>IF(N64=0,0,M64/N64)</f>
        <v>0</v>
      </c>
      <c r="I65" s="141"/>
      <c r="J65" s="63"/>
      <c r="L65" s="30"/>
      <c r="M65" s="30"/>
      <c r="N65" s="30"/>
      <c r="O65" s="30"/>
      <c r="P65" s="37"/>
    </row>
    <row r="66" spans="4:16" x14ac:dyDescent="0.35">
      <c r="L66" s="30"/>
      <c r="M66" s="30"/>
      <c r="N66" s="30"/>
      <c r="O66" s="30"/>
      <c r="P66" s="37"/>
    </row>
    <row r="67" spans="4:16" x14ac:dyDescent="0.35">
      <c r="D67" s="444" t="str">
        <f>"* Weighting established by "&amp;'Control Panel'!E21&amp; " "&amp;'Control Panel'!E25</f>
        <v>* Weighting established by County of Boone, MO Steering Committee</v>
      </c>
      <c r="E67" s="444"/>
      <c r="F67" s="444"/>
      <c r="G67" s="444"/>
      <c r="H67" s="444"/>
      <c r="I67" s="444"/>
      <c r="L67" s="30"/>
      <c r="M67" s="30"/>
      <c r="N67" s="30"/>
      <c r="O67" s="30"/>
      <c r="P67" s="37"/>
    </row>
    <row r="68" spans="4:16" ht="15" thickBot="1" x14ac:dyDescent="0.4">
      <c r="H68" s="155"/>
      <c r="L68" s="30"/>
      <c r="M68" s="30"/>
      <c r="N68" s="30"/>
      <c r="O68" s="30"/>
      <c r="P68" s="37"/>
    </row>
    <row r="69" spans="4:16" x14ac:dyDescent="0.35">
      <c r="D69" s="238" t="s">
        <v>138</v>
      </c>
      <c r="E69" s="239"/>
      <c r="F69" s="239"/>
      <c r="G69" s="240"/>
      <c r="H69" s="253"/>
      <c r="I69" s="445" t="s">
        <v>221</v>
      </c>
      <c r="J69" s="446"/>
      <c r="L69" s="30"/>
      <c r="M69" s="30"/>
      <c r="N69" s="30"/>
      <c r="O69" s="30"/>
      <c r="P69" s="37"/>
    </row>
    <row r="70" spans="4:16" x14ac:dyDescent="0.35">
      <c r="D70" s="49" t="s">
        <v>137</v>
      </c>
      <c r="E70" s="241" t="s">
        <v>136</v>
      </c>
      <c r="F70" s="241"/>
      <c r="G70" s="242"/>
      <c r="H70" s="254"/>
      <c r="I70" s="447"/>
      <c r="J70" s="448"/>
      <c r="L70" s="30"/>
      <c r="M70" s="30"/>
      <c r="N70" s="30"/>
      <c r="O70" s="30"/>
      <c r="P70" s="37"/>
    </row>
    <row r="71" spans="4:16" ht="23.25" customHeight="1" x14ac:dyDescent="0.35">
      <c r="D71" s="45">
        <f>'Control Panel'!G31</f>
        <v>4</v>
      </c>
      <c r="E71" s="243" t="str">
        <f>'Control Panel'!E31&amp;" Prioritized Requirements"</f>
        <v>High Prioritized Requirements</v>
      </c>
      <c r="F71" s="243"/>
      <c r="G71" s="244"/>
      <c r="H71" s="255"/>
      <c r="I71" s="250" t="str">
        <f>'Control Panel'!$I$31*100 &amp; "% compliant or greater."</f>
        <v>90% compliant or greater.</v>
      </c>
      <c r="J71" s="247"/>
      <c r="L71" s="30"/>
      <c r="M71" s="30"/>
      <c r="N71" s="30"/>
      <c r="O71" s="30"/>
      <c r="P71" s="37"/>
    </row>
    <row r="72" spans="4:16" ht="23.25" customHeight="1" x14ac:dyDescent="0.35">
      <c r="D72" s="46">
        <f>'Control Panel'!G32</f>
        <v>2</v>
      </c>
      <c r="E72" s="60" t="str">
        <f>'Control Panel'!E32&amp;" Prioritized Requirements"</f>
        <v>Medium Prioritized Requirements</v>
      </c>
      <c r="F72" s="149"/>
      <c r="G72" s="150"/>
      <c r="H72" s="256"/>
      <c r="I72" s="251" t="str">
        <f>'Control Panel'!$I$32*100 &amp; "% compliant or greater, less than " &amp; 'Control Panel'!$I$31*100 &amp; "%."</f>
        <v>80% compliant or greater, less than 90%.</v>
      </c>
      <c r="J72" s="248"/>
      <c r="L72" s="30"/>
      <c r="M72" s="30"/>
      <c r="N72" s="30"/>
      <c r="O72" s="30"/>
      <c r="P72" s="37"/>
    </row>
    <row r="73" spans="4:16" ht="23.25" customHeight="1" thickBot="1" x14ac:dyDescent="0.4">
      <c r="D73" s="47">
        <f>'Control Panel'!G33</f>
        <v>1</v>
      </c>
      <c r="E73" s="245" t="str">
        <f>'Control Panel'!E33&amp;" Prioritized Requirements"</f>
        <v>Low Prioritized Requirements</v>
      </c>
      <c r="F73" s="245"/>
      <c r="G73" s="246"/>
      <c r="H73" s="257"/>
      <c r="I73" s="252" t="str">
        <f>"Less than " &amp; 'Control Panel'!$I$32*100 &amp; "% compliant."</f>
        <v>Less than 80% compliant.</v>
      </c>
      <c r="J73" s="249"/>
      <c r="L73" s="30"/>
      <c r="M73" s="30"/>
      <c r="N73" s="30"/>
      <c r="O73" s="30"/>
      <c r="P73" s="37"/>
    </row>
    <row r="74" spans="4:16" ht="15" thickBot="1" x14ac:dyDescent="0.4">
      <c r="L74" s="30"/>
      <c r="M74" s="30"/>
      <c r="N74" s="30"/>
      <c r="O74" s="30"/>
      <c r="P74" s="37"/>
    </row>
    <row r="75" spans="4:16" x14ac:dyDescent="0.35">
      <c r="D75" s="433" t="s">
        <v>139</v>
      </c>
      <c r="E75" s="434"/>
      <c r="F75" s="434"/>
      <c r="G75" s="434"/>
      <c r="H75" s="434"/>
      <c r="I75" s="434"/>
      <c r="J75" s="435"/>
      <c r="K75" s="156"/>
      <c r="L75" s="30"/>
      <c r="M75" s="30"/>
      <c r="N75" s="30"/>
      <c r="O75" s="30"/>
      <c r="P75" s="37"/>
    </row>
    <row r="76" spans="4:16" x14ac:dyDescent="0.35">
      <c r="D76" s="49" t="s">
        <v>140</v>
      </c>
      <c r="E76" s="50" t="s">
        <v>141</v>
      </c>
      <c r="F76" s="126" t="s">
        <v>136</v>
      </c>
      <c r="G76" s="436"/>
      <c r="H76" s="436"/>
      <c r="I76" s="436"/>
      <c r="J76" s="437"/>
      <c r="K76" s="157"/>
      <c r="L76" s="30"/>
      <c r="M76" s="30"/>
      <c r="N76" s="30"/>
      <c r="O76" s="30"/>
      <c r="P76" s="37"/>
    </row>
    <row r="77" spans="4:16" ht="90" customHeight="1" x14ac:dyDescent="0.35">
      <c r="D77" s="51">
        <f>'Control Panel'!G36</f>
        <v>1</v>
      </c>
      <c r="E77" s="42" t="str">
        <f>'Control Panel'!F36</f>
        <v>Y</v>
      </c>
      <c r="F77" s="458"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G77" s="459"/>
      <c r="H77" s="459"/>
      <c r="I77" s="459"/>
      <c r="J77" s="460"/>
      <c r="K77" s="158"/>
      <c r="L77" s="30"/>
      <c r="M77" s="30"/>
      <c r="N77" s="30"/>
      <c r="O77" s="30"/>
      <c r="P77" s="37"/>
    </row>
    <row r="78" spans="4:16" ht="24" customHeight="1" x14ac:dyDescent="0.35">
      <c r="D78" s="52">
        <f>'Control Panel'!G38</f>
        <v>0.5</v>
      </c>
      <c r="E78" s="43" t="str">
        <f>'Control Panel'!F37</f>
        <v>R</v>
      </c>
      <c r="F78" s="461" t="str">
        <f>'Control Panel'!H37</f>
        <v>Functionality is provided through reports generated using proposed Reporting Tools.</v>
      </c>
      <c r="G78" s="461"/>
      <c r="H78" s="461"/>
      <c r="I78" s="461"/>
      <c r="J78" s="462"/>
      <c r="K78" s="159"/>
      <c r="L78" s="30"/>
      <c r="M78" s="30"/>
      <c r="N78" s="30"/>
      <c r="O78" s="30"/>
      <c r="P78" s="37"/>
    </row>
    <row r="79" spans="4:16" ht="45" customHeight="1" x14ac:dyDescent="0.35">
      <c r="D79" s="51">
        <f>'Control Panel'!G37</f>
        <v>0.5</v>
      </c>
      <c r="E79" s="42" t="str">
        <f>'Control Panel'!F38</f>
        <v>T</v>
      </c>
      <c r="F79" s="46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G79" s="463"/>
      <c r="H79" s="463"/>
      <c r="I79" s="463"/>
      <c r="J79" s="464"/>
      <c r="K79" s="159"/>
      <c r="L79" s="30"/>
      <c r="M79" s="30"/>
      <c r="N79" s="30"/>
      <c r="O79" s="30"/>
      <c r="P79" s="69"/>
    </row>
    <row r="80" spans="4:16" ht="45" customHeight="1" x14ac:dyDescent="0.35">
      <c r="D80" s="52">
        <f>'Control Panel'!G39</f>
        <v>0.25</v>
      </c>
      <c r="E80" s="43" t="str">
        <f>'Control Panel'!F39</f>
        <v>M</v>
      </c>
      <c r="F80" s="465" t="str">
        <f>'Control Panel'!H39</f>
        <v>Functionality is provided through customization to the application, including creation of a new workflow or development of a custom interface, that may have an impact on future upgradability.</v>
      </c>
      <c r="G80" s="465"/>
      <c r="H80" s="465"/>
      <c r="I80" s="465"/>
      <c r="J80" s="466"/>
      <c r="K80" s="159"/>
      <c r="L80" s="30"/>
      <c r="M80" s="30"/>
      <c r="N80" s="30"/>
      <c r="O80" s="30"/>
      <c r="P80" s="37"/>
    </row>
    <row r="81" spans="1:16" ht="30" customHeight="1" x14ac:dyDescent="0.35">
      <c r="D81" s="51">
        <f>'Control Panel'!G40</f>
        <v>0.75</v>
      </c>
      <c r="E81" s="42" t="str">
        <f>'Control Panel'!F40</f>
        <v>F</v>
      </c>
      <c r="F81" s="459" t="str">
        <f>'Control Panel'!H40</f>
        <v>Functionality is provided through a future general availability (GA) release that is scheduled to occur within 1 year of the proposal response.</v>
      </c>
      <c r="G81" s="459"/>
      <c r="H81" s="459"/>
      <c r="I81" s="459"/>
      <c r="J81" s="460"/>
      <c r="K81" s="159"/>
      <c r="L81" s="30"/>
      <c r="M81" s="30"/>
      <c r="N81" s="30"/>
      <c r="O81" s="30"/>
      <c r="P81" s="37"/>
    </row>
    <row r="82" spans="1:16" ht="24" customHeight="1" thickBot="1" x14ac:dyDescent="0.4">
      <c r="D82" s="53">
        <f>'Control Panel'!G41</f>
        <v>0</v>
      </c>
      <c r="E82" s="44" t="str">
        <f>'Control Panel'!F41</f>
        <v>N</v>
      </c>
      <c r="F82" s="467" t="str">
        <f>'Control Panel'!H41</f>
        <v>Functionality is not provided.</v>
      </c>
      <c r="G82" s="467"/>
      <c r="H82" s="467"/>
      <c r="I82" s="467"/>
      <c r="J82" s="468"/>
      <c r="K82" s="159"/>
      <c r="L82" s="30"/>
      <c r="M82" s="30"/>
      <c r="N82" s="30"/>
      <c r="O82" s="30"/>
      <c r="P82" s="37"/>
    </row>
    <row r="83" spans="1:16" ht="15" thickBot="1" x14ac:dyDescent="0.4">
      <c r="L83" s="30"/>
      <c r="M83" s="30"/>
      <c r="N83" s="30"/>
      <c r="O83" s="30"/>
      <c r="P83" s="37"/>
    </row>
    <row r="84" spans="1:16" ht="15.75" customHeight="1" thickBot="1" x14ac:dyDescent="0.4">
      <c r="D84" s="449" t="str">
        <f>'Control Panel'!F47&amp;" - "&amp;'Control Panel'!E47</f>
        <v>4.2 - Accounts Payable</v>
      </c>
      <c r="E84" s="450"/>
      <c r="F84" s="450"/>
      <c r="G84" s="20"/>
      <c r="H84" s="20"/>
      <c r="I84" s="20" t="s">
        <v>124</v>
      </c>
      <c r="J84" s="21" t="str">
        <f>IF(SUM(M93:O93)=0,"N/A",SUM(M93:O93)/SUM(M86:O86))</f>
        <v>N/A</v>
      </c>
      <c r="P84" s="37"/>
    </row>
    <row r="85" spans="1:16" ht="15.75" customHeight="1" thickBot="1" x14ac:dyDescent="0.4">
      <c r="D85" s="451" t="s">
        <v>36</v>
      </c>
      <c r="E85" s="453" t="s">
        <v>31</v>
      </c>
      <c r="F85" s="453"/>
      <c r="G85" s="453"/>
      <c r="H85" s="454" t="s">
        <v>125</v>
      </c>
      <c r="I85" s="456" t="s">
        <v>133</v>
      </c>
      <c r="J85" s="469" t="s">
        <v>178</v>
      </c>
      <c r="L85" s="30"/>
      <c r="M85" s="38" t="str">
        <f>'Control Panel'!$F$31</f>
        <v>H</v>
      </c>
      <c r="N85" s="38" t="str">
        <f>'Control Panel'!$F$32</f>
        <v>M</v>
      </c>
      <c r="O85" s="38" t="str">
        <f>'Control Panel'!$F$33</f>
        <v>L</v>
      </c>
      <c r="P85" s="37"/>
    </row>
    <row r="86" spans="1:16" ht="15.75" customHeight="1" thickBot="1" x14ac:dyDescent="0.4">
      <c r="D86" s="452"/>
      <c r="E86" s="77" t="str">
        <f>'Control Panel'!$E$31</f>
        <v>High</v>
      </c>
      <c r="F86" s="78" t="str">
        <f>'Control Panel'!$E$32</f>
        <v>Medium</v>
      </c>
      <c r="G86" s="79" t="str">
        <f>'Control Panel'!$E$33</f>
        <v>Low</v>
      </c>
      <c r="H86" s="455"/>
      <c r="I86" s="457"/>
      <c r="J86" s="470"/>
      <c r="L86" s="38" t="s">
        <v>44</v>
      </c>
      <c r="M86" s="30">
        <f>E93*'Control Panel'!$G$31*'Control Panel'!$G$36</f>
        <v>840</v>
      </c>
      <c r="N86" s="30">
        <f>F93*'Control Panel'!$G$32*'Control Panel'!$G$36</f>
        <v>16</v>
      </c>
      <c r="O86" s="30">
        <f>G93*'Control Panel'!$G$33*'Control Panel'!$G$36</f>
        <v>18</v>
      </c>
      <c r="P86" s="37"/>
    </row>
    <row r="87" spans="1:16" ht="15.75" customHeight="1" thickBot="1" x14ac:dyDescent="0.4">
      <c r="D87" s="90" t="str">
        <f>'Control Panel'!$E$36</f>
        <v>Yes</v>
      </c>
      <c r="E87" s="83">
        <f>COUNTIFS('Accounts Payable'!$C:$C,'Control Panel'!$F$31,'Accounts Payable'!$AB:$AB,'Control Panel'!$F$36)</f>
        <v>0</v>
      </c>
      <c r="F87" s="84">
        <f>COUNTIFS('Accounts Payable'!$C:$C,'Control Panel'!$F$32,'Accounts Payable'!$AB:$AB,'Control Panel'!$F$36)</f>
        <v>0</v>
      </c>
      <c r="G87" s="85">
        <f>COUNTIFS('Accounts Payable'!$C:$C,'Control Panel'!$F$33,'Accounts Payable'!$AB:$AB,'Control Panel'!$F$36)</f>
        <v>0</v>
      </c>
      <c r="H87" s="73">
        <f>SUM(E87:G87)</f>
        <v>0</v>
      </c>
      <c r="I87" s="145">
        <f>COUNTIFS('Accounts Payable'!$G:$G,"&lt;&gt;",'Accounts Payable'!$AB:$AB,'Control Panel'!$F$36)</f>
        <v>0</v>
      </c>
      <c r="J87" s="74"/>
      <c r="L87" s="38" t="str">
        <f>'Control Panel'!$F$36</f>
        <v>Y</v>
      </c>
      <c r="M87" s="30">
        <f>E87*'Control Panel'!$G$31*'Control Panel'!$G$36</f>
        <v>0</v>
      </c>
      <c r="N87" s="30">
        <f>F87*'Control Panel'!$G$32*'Control Panel'!$G$36</f>
        <v>0</v>
      </c>
      <c r="O87" s="30">
        <f>G87*'Control Panel'!$G$33*'Control Panel'!$G$36</f>
        <v>0</v>
      </c>
      <c r="P87" s="37"/>
    </row>
    <row r="88" spans="1:16" ht="15.75" customHeight="1" thickBot="1" x14ac:dyDescent="0.4">
      <c r="D88" s="70" t="str">
        <f>'Control Panel'!$E$37</f>
        <v>Reporting</v>
      </c>
      <c r="E88" s="80">
        <f>COUNTIFS('Accounts Payable'!$C:$C,'Control Panel'!$F$31,'Accounts Payable'!$AB:$AB,'Control Panel'!$F$37)</f>
        <v>0</v>
      </c>
      <c r="F88" s="81">
        <f>COUNTIFS('Accounts Payable'!$C:$C,'Control Panel'!$F$32,'Accounts Payable'!$AB:$AB,'Control Panel'!$F$37)</f>
        <v>0</v>
      </c>
      <c r="G88" s="82">
        <f>COUNTIFS('Accounts Payable'!$C:$C,'Control Panel'!$F$33,'Accounts Payable'!$AB:$AB,'Control Panel'!$F$37)</f>
        <v>0</v>
      </c>
      <c r="H88" s="71">
        <f t="shared" ref="H88:H92" si="6">SUM(E88:G88)</f>
        <v>0</v>
      </c>
      <c r="I88" s="146">
        <f>COUNTIFS('Accounts Payable'!$G:$G,"&lt;&gt;",'Accounts Payable'!$AB:$AB,'Control Panel'!$F$37)</f>
        <v>0</v>
      </c>
      <c r="J88" s="138"/>
      <c r="L88" s="38" t="str">
        <f>'Control Panel'!$F$37</f>
        <v>R</v>
      </c>
      <c r="M88" s="30">
        <f>E88*'Control Panel'!$G$31*'Control Panel'!$G$37</f>
        <v>0</v>
      </c>
      <c r="N88" s="30">
        <f>F88*'Control Panel'!$G$32*'Control Panel'!$G$37</f>
        <v>0</v>
      </c>
      <c r="O88" s="30">
        <f>G88*'Control Panel'!$G$33*'Control Panel'!$G$37</f>
        <v>0</v>
      </c>
      <c r="P88" s="37"/>
    </row>
    <row r="89" spans="1:16" ht="15.75" customHeight="1" thickBot="1" x14ac:dyDescent="0.4">
      <c r="D89" s="72" t="str">
        <f>'Control Panel'!$E$38</f>
        <v>Third Party</v>
      </c>
      <c r="E89" s="83">
        <f>COUNTIFS('Accounts Payable'!$C:$C,'Control Panel'!$F$31,'Accounts Payable'!$AB:$AB,'Control Panel'!$F$38)</f>
        <v>0</v>
      </c>
      <c r="F89" s="84">
        <f>COUNTIFS('Accounts Payable'!$C:$C,'Control Panel'!$F$32,'Accounts Payable'!$AB:$AB,'Control Panel'!$F$38)</f>
        <v>0</v>
      </c>
      <c r="G89" s="85">
        <f>COUNTIFS('Accounts Payable'!$C:$C,'Control Panel'!$F$33,'Accounts Payable'!$AB:$AB,'Control Panel'!$F$38)</f>
        <v>0</v>
      </c>
      <c r="H89" s="73">
        <f t="shared" si="6"/>
        <v>0</v>
      </c>
      <c r="I89" s="145">
        <f>COUNTIFS('Accounts Payable'!$G:$G,"&lt;&gt;",'Accounts Payable'!$AB:$AB,'Control Panel'!$F$38)</f>
        <v>0</v>
      </c>
      <c r="J89" s="138"/>
      <c r="L89" s="38" t="str">
        <f>'Control Panel'!$F$38</f>
        <v>T</v>
      </c>
      <c r="M89" s="30">
        <f>E89*'Control Panel'!$G$31*'Control Panel'!$G$38</f>
        <v>0</v>
      </c>
      <c r="N89" s="30">
        <f>F89*'Control Panel'!$G$32*'Control Panel'!$G$38</f>
        <v>0</v>
      </c>
      <c r="O89" s="30">
        <f>G89*'Control Panel'!$G$33*'Control Panel'!$G$38</f>
        <v>0</v>
      </c>
      <c r="P89" s="37"/>
    </row>
    <row r="90" spans="1:16" ht="15.75" customHeight="1" thickBot="1" x14ac:dyDescent="0.4">
      <c r="A90" s="22" t="s">
        <v>39</v>
      </c>
      <c r="B90" s="160"/>
      <c r="D90" s="75" t="str">
        <f>'Control Panel'!$E$39</f>
        <v>Modification</v>
      </c>
      <c r="E90" s="80">
        <f>COUNTIFS('Accounts Payable'!$C:$C,'Control Panel'!$F$31,'Accounts Payable'!$AB:$AB,'Control Panel'!$F$39)</f>
        <v>0</v>
      </c>
      <c r="F90" s="81">
        <f>COUNTIFS('Accounts Payable'!$C:$C,'Control Panel'!$F$32,'Accounts Payable'!$AB:$AB,'Control Panel'!$F$39)</f>
        <v>0</v>
      </c>
      <c r="G90" s="82">
        <f>COUNTIFS('Accounts Payable'!$C:$C,'Control Panel'!$F$33,'Accounts Payable'!$AB:$AB,'Control Panel'!$F$39)</f>
        <v>0</v>
      </c>
      <c r="H90" s="71">
        <f t="shared" si="6"/>
        <v>0</v>
      </c>
      <c r="I90" s="146">
        <f>COUNTIFS('Accounts Payable'!$G:$G,"&lt;&gt;",'Accounts Payable'!$AB:$AB,'Control Panel'!$F$39)</f>
        <v>0</v>
      </c>
      <c r="J90" s="138"/>
      <c r="L90" s="38" t="str">
        <f>'Control Panel'!$F$39</f>
        <v>M</v>
      </c>
      <c r="M90" s="30">
        <f>E90*'Control Panel'!$G$31*'Control Panel'!$G$39</f>
        <v>0</v>
      </c>
      <c r="N90" s="30">
        <f>F90*'Control Panel'!$G$32*'Control Panel'!$G$39</f>
        <v>0</v>
      </c>
      <c r="O90" s="30">
        <f>G90*'Control Panel'!$G$33*'Control Panel'!$G$39</f>
        <v>0</v>
      </c>
      <c r="P90" s="37"/>
    </row>
    <row r="91" spans="1:16" ht="15.75" customHeight="1" thickBot="1" x14ac:dyDescent="0.4">
      <c r="A91" s="23" t="s">
        <v>40</v>
      </c>
      <c r="B91" s="161"/>
      <c r="D91" s="76" t="str">
        <f>'Control Panel'!$E$40</f>
        <v>Future</v>
      </c>
      <c r="E91" s="83">
        <f>COUNTIFS('Accounts Payable'!$C:$C,'Control Panel'!$F$31,'Accounts Payable'!$AB:$AB,'Control Panel'!$F$40)</f>
        <v>0</v>
      </c>
      <c r="F91" s="84">
        <f>COUNTIFS('Accounts Payable'!$C:$C,'Control Panel'!$F$32,'Accounts Payable'!$AB:$AB,'Control Panel'!$F$40)</f>
        <v>0</v>
      </c>
      <c r="G91" s="85">
        <f>COUNTIFS('Accounts Payable'!$C:$C,'Control Panel'!$F$33,'Accounts Payable'!$AB:$AB,'Control Panel'!$F$40)</f>
        <v>0</v>
      </c>
      <c r="H91" s="73">
        <f t="shared" si="6"/>
        <v>0</v>
      </c>
      <c r="I91" s="145">
        <f>COUNTIFS('Accounts Payable'!$G:$G,"&lt;&gt;",'Accounts Payable'!$AB:$AB,'Control Panel'!$F$40)</f>
        <v>0</v>
      </c>
      <c r="J91" s="138"/>
      <c r="L91" s="38" t="str">
        <f>'Control Panel'!$F$40</f>
        <v>F</v>
      </c>
      <c r="M91" s="30">
        <f>E91*'Control Panel'!$G$31*'Control Panel'!$G$40</f>
        <v>0</v>
      </c>
      <c r="N91" s="30">
        <f>F91*'Control Panel'!$G$32*'Control Panel'!$G$40</f>
        <v>0</v>
      </c>
      <c r="O91" s="30">
        <f>G91*'Control Panel'!$G$33*'Control Panel'!$G$40</f>
        <v>0</v>
      </c>
      <c r="P91" s="37"/>
    </row>
    <row r="92" spans="1:16" ht="15.75" customHeight="1" thickBot="1" x14ac:dyDescent="0.4">
      <c r="A92" s="26" t="str">
        <f>IF('Accounts Payable'!$AC$12&gt;0,"Yes","No")</f>
        <v>No</v>
      </c>
      <c r="B92" s="162">
        <f>IF(A92="Yes",1,0)</f>
        <v>0</v>
      </c>
      <c r="D92" s="89" t="str">
        <f>'Control Panel'!$E$41</f>
        <v>Not Available</v>
      </c>
      <c r="E92" s="80">
        <f>COUNTIFS('Accounts Payable'!$C:$C,'Control Panel'!$F$31,'Accounts Payable'!$AB:$AB,'Control Panel'!$F$41)</f>
        <v>210</v>
      </c>
      <c r="F92" s="81">
        <f>COUNTIFS('Accounts Payable'!$C:$C,'Control Panel'!$F$32,'Accounts Payable'!$AB:$AB,'Control Panel'!$F$41)</f>
        <v>8</v>
      </c>
      <c r="G92" s="82">
        <f>COUNTIFS('Accounts Payable'!$C:$C,'Control Panel'!$F$33,'Accounts Payable'!$AB:$AB,'Control Panel'!$F$41)</f>
        <v>18</v>
      </c>
      <c r="H92" s="71">
        <f t="shared" si="6"/>
        <v>236</v>
      </c>
      <c r="I92" s="146">
        <f>COUNTIFS('Accounts Payable'!$G:$G,"&lt;&gt;",'Accounts Payable'!$AB:$AB,'Control Panel'!$F$41)</f>
        <v>0</v>
      </c>
      <c r="J92" s="138"/>
      <c r="L92" s="38" t="str">
        <f>'Control Panel'!$F$41</f>
        <v>N</v>
      </c>
      <c r="M92" s="30">
        <f>E92*'Control Panel'!$G$31*'Control Panel'!$G$41</f>
        <v>0</v>
      </c>
      <c r="N92" s="30">
        <f>F92*'Control Panel'!$G$32*'Control Panel'!$G$41</f>
        <v>0</v>
      </c>
      <c r="O92" s="30">
        <f>G92*'Control Panel'!$G$33*'Control Panel'!$G$41</f>
        <v>0</v>
      </c>
      <c r="P92" s="37"/>
    </row>
    <row r="93" spans="1:16" ht="15.75" customHeight="1" thickBot="1" x14ac:dyDescent="0.4">
      <c r="D93" s="86" t="s">
        <v>32</v>
      </c>
      <c r="E93" s="87">
        <f>SUM(E87:E92)</f>
        <v>210</v>
      </c>
      <c r="F93" s="87">
        <f>SUM(F87:F92)</f>
        <v>8</v>
      </c>
      <c r="G93" s="87">
        <f>SUM(G87:G92)</f>
        <v>18</v>
      </c>
      <c r="H93" s="88">
        <f>SUM(H87:H92)</f>
        <v>236</v>
      </c>
      <c r="I93" s="88">
        <f>SUM(I87:I92)</f>
        <v>0</v>
      </c>
      <c r="J93" s="164"/>
      <c r="L93" s="38" t="str">
        <f>D93</f>
        <v>Total:</v>
      </c>
      <c r="M93" s="30">
        <f>SUM(M87:M92)</f>
        <v>0</v>
      </c>
      <c r="N93" s="30">
        <f>SUM(N87:N92)</f>
        <v>0</v>
      </c>
      <c r="O93" s="30">
        <f>SUM(O87:O92)</f>
        <v>0</v>
      </c>
      <c r="P93" s="37"/>
    </row>
    <row r="94" spans="1:16" ht="15.75" customHeight="1" thickBot="1" x14ac:dyDescent="0.4">
      <c r="D94" s="61"/>
      <c r="H94" s="4"/>
      <c r="L94" s="30" t="s">
        <v>45</v>
      </c>
      <c r="M94" s="39">
        <f t="shared" ref="M94:O94" si="7">IF(M86=0,"NA",M93/M86)</f>
        <v>0</v>
      </c>
      <c r="N94" s="39">
        <f t="shared" si="7"/>
        <v>0</v>
      </c>
      <c r="O94" s="39">
        <f t="shared" si="7"/>
        <v>0</v>
      </c>
      <c r="P94" s="37"/>
    </row>
    <row r="95" spans="1:16" ht="15.75" customHeight="1" thickBot="1" x14ac:dyDescent="0.4">
      <c r="D95" s="449" t="str">
        <f>'Control Panel'!F48&amp;" - "&amp;'Control Panel'!E48</f>
        <v>4.3 - Bank Reconciliation</v>
      </c>
      <c r="E95" s="450"/>
      <c r="F95" s="450"/>
      <c r="G95" s="20"/>
      <c r="H95" s="20"/>
      <c r="I95" s="20" t="str">
        <f>$I$84</f>
        <v xml:space="preserve">Overall Compliance: </v>
      </c>
      <c r="J95" s="21" t="str">
        <f>IF(SUM(M104:O104)=0,"N/A",SUM(M104:O104)/SUM(M97:O97))</f>
        <v>N/A</v>
      </c>
      <c r="L95" s="30"/>
      <c r="M95" s="30"/>
      <c r="N95" s="30"/>
      <c r="O95" s="30"/>
      <c r="P95" s="37"/>
    </row>
    <row r="96" spans="1:16" ht="15.75" customHeight="1" thickBot="1" x14ac:dyDescent="0.4">
      <c r="D96" s="451" t="str">
        <f>$D$85</f>
        <v>Availability</v>
      </c>
      <c r="E96" s="453" t="str">
        <f>$E$85</f>
        <v>Priority</v>
      </c>
      <c r="F96" s="453"/>
      <c r="G96" s="453"/>
      <c r="H96" s="454" t="str">
        <f>$H$85</f>
        <v>Total</v>
      </c>
      <c r="I96" s="456" t="str">
        <f>$I$85</f>
        <v>Comments</v>
      </c>
      <c r="J96" s="469" t="str">
        <f>$J$85</f>
        <v>Availability by Type</v>
      </c>
      <c r="L96" s="30"/>
      <c r="M96" s="38" t="str">
        <f>'Control Panel'!$F$31</f>
        <v>H</v>
      </c>
      <c r="N96" s="38" t="str">
        <f>'Control Panel'!$F$32</f>
        <v>M</v>
      </c>
      <c r="O96" s="38" t="str">
        <f>'Control Panel'!$F$33</f>
        <v>L</v>
      </c>
      <c r="P96" s="37"/>
    </row>
    <row r="97" spans="1:16" ht="15.75" customHeight="1" thickBot="1" x14ac:dyDescent="0.4">
      <c r="D97" s="452"/>
      <c r="E97" s="77" t="str">
        <f>'Control Panel'!$E$31</f>
        <v>High</v>
      </c>
      <c r="F97" s="78" t="str">
        <f>'Control Panel'!$E$32</f>
        <v>Medium</v>
      </c>
      <c r="G97" s="79" t="str">
        <f>'Control Panel'!$E$33</f>
        <v>Low</v>
      </c>
      <c r="H97" s="455"/>
      <c r="I97" s="457"/>
      <c r="J97" s="470"/>
      <c r="L97" s="38" t="s">
        <v>44</v>
      </c>
      <c r="M97" s="30">
        <f>E104*'Control Panel'!$G$31*'Control Panel'!$G$36</f>
        <v>100</v>
      </c>
      <c r="N97" s="30">
        <f>F104*'Control Panel'!$G$32*'Control Panel'!$G$36</f>
        <v>6</v>
      </c>
      <c r="O97" s="30">
        <f>G104*'Control Panel'!$G$33*'Control Panel'!$G$36</f>
        <v>4</v>
      </c>
      <c r="P97" s="37"/>
    </row>
    <row r="98" spans="1:16" ht="15.75" customHeight="1" thickBot="1" x14ac:dyDescent="0.4">
      <c r="D98" s="90" t="str">
        <f>'Control Panel'!$E$36</f>
        <v>Yes</v>
      </c>
      <c r="E98" s="83">
        <f>COUNTIFS('Bank Reconciliation'!$C:$C,'Control Panel'!$F$31,'Bank Reconciliation'!$AB:$AB,'Control Panel'!$F$36)</f>
        <v>0</v>
      </c>
      <c r="F98" s="84">
        <f>COUNTIFS('Bank Reconciliation'!$C:$C,'Control Panel'!$F$32,'Bank Reconciliation'!$AB:$AB,'Control Panel'!$F$36)</f>
        <v>0</v>
      </c>
      <c r="G98" s="85">
        <f>COUNTIFS('Bank Reconciliation'!$C:$C,'Control Panel'!$F$33,'Bank Reconciliation'!$AB:$AB,'Control Panel'!$F$36)</f>
        <v>0</v>
      </c>
      <c r="H98" s="73">
        <f>SUM(E98:G98)</f>
        <v>0</v>
      </c>
      <c r="I98" s="145">
        <f>COUNTIFS('Bank Reconciliation'!$G:$G,"&lt;&gt;",'Bank Reconciliation'!$AB:$AB,'Control Panel'!$F$36)</f>
        <v>0</v>
      </c>
      <c r="J98" s="74"/>
      <c r="L98" s="38" t="str">
        <f>'Control Panel'!$F$36</f>
        <v>Y</v>
      </c>
      <c r="M98" s="30">
        <f>E98*'Control Panel'!$G$31*'Control Panel'!$G$36</f>
        <v>0</v>
      </c>
      <c r="N98" s="30">
        <f>F98*'Control Panel'!$G$32*'Control Panel'!$G$36</f>
        <v>0</v>
      </c>
      <c r="O98" s="30">
        <f>G98*'Control Panel'!$G$33*'Control Panel'!$G$36</f>
        <v>0</v>
      </c>
      <c r="P98" s="37"/>
    </row>
    <row r="99" spans="1:16" ht="15.75" customHeight="1" thickBot="1" x14ac:dyDescent="0.4">
      <c r="D99" s="70" t="str">
        <f>'Control Panel'!$E$37</f>
        <v>Reporting</v>
      </c>
      <c r="E99" s="80">
        <f>COUNTIFS('Bank Reconciliation'!$C:$C,'Control Panel'!$F$31,'Bank Reconciliation'!$AB:$AB,'Control Panel'!$F$37)</f>
        <v>0</v>
      </c>
      <c r="F99" s="81">
        <f>COUNTIFS('Bank Reconciliation'!$C:$C,'Control Panel'!$F$32,'Bank Reconciliation'!$AB:$AB,'Control Panel'!$F$37)</f>
        <v>0</v>
      </c>
      <c r="G99" s="82">
        <f>COUNTIFS('Bank Reconciliation'!$C:$C,'Control Panel'!$F$33,'Bank Reconciliation'!$AB:$AB,'Control Panel'!$F$37)</f>
        <v>0</v>
      </c>
      <c r="H99" s="71">
        <f t="shared" ref="H99:H103" si="8">SUM(E99:G99)</f>
        <v>0</v>
      </c>
      <c r="I99" s="146">
        <f>COUNTIFS('Bank Reconciliation'!$G:$G,"&lt;&gt;",'Bank Reconciliation'!$AB:$AB,'Control Panel'!$F$37)</f>
        <v>0</v>
      </c>
      <c r="J99" s="138"/>
      <c r="L99" s="38" t="str">
        <f>'Control Panel'!$F$37</f>
        <v>R</v>
      </c>
      <c r="M99" s="30">
        <f>E99*'Control Panel'!$G$31*'Control Panel'!$G$37</f>
        <v>0</v>
      </c>
      <c r="N99" s="30">
        <f>F99*'Control Panel'!$G$32*'Control Panel'!$G$37</f>
        <v>0</v>
      </c>
      <c r="O99" s="30">
        <f>G99*'Control Panel'!$G$33*'Control Panel'!$G$37</f>
        <v>0</v>
      </c>
      <c r="P99" s="37"/>
    </row>
    <row r="100" spans="1:16" ht="15.75" customHeight="1" thickBot="1" x14ac:dyDescent="0.4">
      <c r="D100" s="72" t="str">
        <f>'Control Panel'!$E$38</f>
        <v>Third Party</v>
      </c>
      <c r="E100" s="83">
        <f>COUNTIFS('Bank Reconciliation'!$C:$C,'Control Panel'!$F$31,'Bank Reconciliation'!$AB:$AB,'Control Panel'!$F$38)</f>
        <v>0</v>
      </c>
      <c r="F100" s="84">
        <f>COUNTIFS('Bank Reconciliation'!$C:$C,'Control Panel'!$F$32,'Bank Reconciliation'!$AB:$AB,'Control Panel'!$F$38)</f>
        <v>0</v>
      </c>
      <c r="G100" s="85">
        <f>COUNTIFS('Bank Reconciliation'!$C:$C,'Control Panel'!$F$33,'Bank Reconciliation'!$AB:$AB,'Control Panel'!$F$38)</f>
        <v>0</v>
      </c>
      <c r="H100" s="73">
        <f t="shared" si="8"/>
        <v>0</v>
      </c>
      <c r="I100" s="145">
        <f>COUNTIFS('Bank Reconciliation'!$G:$G,"&lt;&gt;",'Bank Reconciliation'!$AB:$AB,'Control Panel'!$F$38)</f>
        <v>0</v>
      </c>
      <c r="J100" s="138"/>
      <c r="L100" s="38" t="str">
        <f>'Control Panel'!$F$38</f>
        <v>T</v>
      </c>
      <c r="M100" s="30">
        <f>E100*'Control Panel'!$G$31*'Control Panel'!$G$38</f>
        <v>0</v>
      </c>
      <c r="N100" s="30">
        <f>F100*'Control Panel'!$G$32*'Control Panel'!$G$38</f>
        <v>0</v>
      </c>
      <c r="O100" s="30">
        <f>G100*'Control Panel'!$G$33*'Control Panel'!$G$38</f>
        <v>0</v>
      </c>
      <c r="P100" s="37"/>
    </row>
    <row r="101" spans="1:16" ht="15.75" customHeight="1" thickBot="1" x14ac:dyDescent="0.4">
      <c r="A101" s="22" t="s">
        <v>39</v>
      </c>
      <c r="B101" s="160"/>
      <c r="D101" s="75" t="str">
        <f>'Control Panel'!$E$39</f>
        <v>Modification</v>
      </c>
      <c r="E101" s="80">
        <f>COUNTIFS('Bank Reconciliation'!$C:$C,'Control Panel'!$F$31,'Bank Reconciliation'!$AB:$AB,'Control Panel'!$F$39)</f>
        <v>0</v>
      </c>
      <c r="F101" s="81">
        <f>COUNTIFS('Bank Reconciliation'!$C:$C,'Control Panel'!$F$32,'Bank Reconciliation'!$AB:$AB,'Control Panel'!$F$39)</f>
        <v>0</v>
      </c>
      <c r="G101" s="82">
        <f>COUNTIFS('Bank Reconciliation'!$C:$C,'Control Panel'!$F$33,'Bank Reconciliation'!$AB:$AB,'Control Panel'!$F$39)</f>
        <v>0</v>
      </c>
      <c r="H101" s="71">
        <f t="shared" si="8"/>
        <v>0</v>
      </c>
      <c r="I101" s="146">
        <f>COUNTIFS('Bank Reconciliation'!$G:$G,"&lt;&gt;",'Bank Reconciliation'!$AB:$AB,'Control Panel'!$F$39)</f>
        <v>0</v>
      </c>
      <c r="J101" s="138"/>
      <c r="L101" s="38" t="str">
        <f>'Control Panel'!$F$39</f>
        <v>M</v>
      </c>
      <c r="M101" s="30">
        <f>E101*'Control Panel'!$G$31*'Control Panel'!$G$39</f>
        <v>0</v>
      </c>
      <c r="N101" s="30">
        <f>F101*'Control Panel'!$G$32*'Control Panel'!$G$39</f>
        <v>0</v>
      </c>
      <c r="O101" s="30">
        <f>G101*'Control Panel'!$G$33*'Control Panel'!$G$39</f>
        <v>0</v>
      </c>
      <c r="P101" s="37"/>
    </row>
    <row r="102" spans="1:16" ht="15.75" customHeight="1" thickBot="1" x14ac:dyDescent="0.4">
      <c r="A102" s="23" t="s">
        <v>40</v>
      </c>
      <c r="B102" s="161"/>
      <c r="D102" s="76" t="str">
        <f>'Control Panel'!$E$40</f>
        <v>Future</v>
      </c>
      <c r="E102" s="83">
        <f>COUNTIFS('Bank Reconciliation'!$C:$C,'Control Panel'!$F$31,'Bank Reconciliation'!$AB:$AB,'Control Panel'!$F$40)</f>
        <v>0</v>
      </c>
      <c r="F102" s="84">
        <f>COUNTIFS('Bank Reconciliation'!$C:$C,'Control Panel'!$F$32,'Bank Reconciliation'!$AB:$AB,'Control Panel'!$F$40)</f>
        <v>0</v>
      </c>
      <c r="G102" s="85">
        <f>COUNTIFS('Bank Reconciliation'!$C:$C,'Control Panel'!$F$33,'Bank Reconciliation'!$AB:$AB,'Control Panel'!$F$40)</f>
        <v>0</v>
      </c>
      <c r="H102" s="73">
        <f t="shared" si="8"/>
        <v>0</v>
      </c>
      <c r="I102" s="145">
        <f>COUNTIFS('Bank Reconciliation'!$G:$G,"&lt;&gt;",'Bank Reconciliation'!$AB:$AB,'Control Panel'!$F$40)</f>
        <v>0</v>
      </c>
      <c r="J102" s="138"/>
      <c r="L102" s="38" t="str">
        <f>'Control Panel'!$F$40</f>
        <v>F</v>
      </c>
      <c r="M102" s="30">
        <f>E102*'Control Panel'!$G$31*'Control Panel'!$G$40</f>
        <v>0</v>
      </c>
      <c r="N102" s="30">
        <f>F102*'Control Panel'!$G$32*'Control Panel'!$G$40</f>
        <v>0</v>
      </c>
      <c r="O102" s="30">
        <f>G102*'Control Panel'!$G$33*'Control Panel'!$G$40</f>
        <v>0</v>
      </c>
      <c r="P102" s="37"/>
    </row>
    <row r="103" spans="1:16" ht="15.75" customHeight="1" thickBot="1" x14ac:dyDescent="0.4">
      <c r="A103" s="26" t="str">
        <f>IF('Bank Reconciliation'!$AC$12&gt;0,"Yes","No")</f>
        <v>No</v>
      </c>
      <c r="B103" s="162">
        <f>IF(A103="Yes",1,0)</f>
        <v>0</v>
      </c>
      <c r="D103" s="89" t="str">
        <f>'Control Panel'!$E$41</f>
        <v>Not Available</v>
      </c>
      <c r="E103" s="80">
        <f>COUNTIFS('Bank Reconciliation'!$C:$C,'Control Panel'!$F$31,'Bank Reconciliation'!$AB:$AB,'Control Panel'!$F$41)</f>
        <v>25</v>
      </c>
      <c r="F103" s="81">
        <f>COUNTIFS('Bank Reconciliation'!$C:$C,'Control Panel'!$F$32,'Bank Reconciliation'!$AB:$AB,'Control Panel'!$F$41)</f>
        <v>3</v>
      </c>
      <c r="G103" s="82">
        <f>COUNTIFS('Bank Reconciliation'!$C:$C,'Control Panel'!$F$33,'Bank Reconciliation'!$AB:$AB,'Control Panel'!$F$41)</f>
        <v>4</v>
      </c>
      <c r="H103" s="71">
        <f t="shared" si="8"/>
        <v>32</v>
      </c>
      <c r="I103" s="146">
        <f>COUNTIFS('Bank Reconciliation'!$G:$G,"&lt;&gt;",'Bank Reconciliation'!$AB:$AB,'Control Panel'!$F$41)</f>
        <v>0</v>
      </c>
      <c r="J103" s="138"/>
      <c r="L103" s="38" t="str">
        <f>'Control Panel'!$F$41</f>
        <v>N</v>
      </c>
      <c r="M103" s="30">
        <f>E103*'Control Panel'!$G$31*'Control Panel'!$G$41</f>
        <v>0</v>
      </c>
      <c r="N103" s="30">
        <f>F103*'Control Panel'!$G$32*'Control Panel'!$G$41</f>
        <v>0</v>
      </c>
      <c r="O103" s="30">
        <f>G103*'Control Panel'!$G$33*'Control Panel'!$G$41</f>
        <v>0</v>
      </c>
      <c r="P103" s="37"/>
    </row>
    <row r="104" spans="1:16" ht="15.75" customHeight="1" thickBot="1" x14ac:dyDescent="0.4">
      <c r="D104" s="86" t="str">
        <f>$D$93</f>
        <v>Total:</v>
      </c>
      <c r="E104" s="87">
        <f>SUM(E98:E103)</f>
        <v>25</v>
      </c>
      <c r="F104" s="87">
        <f>SUM(F98:F103)</f>
        <v>3</v>
      </c>
      <c r="G104" s="87">
        <f>SUM(G98:G103)</f>
        <v>4</v>
      </c>
      <c r="H104" s="88">
        <f>SUM(H98:H103)</f>
        <v>32</v>
      </c>
      <c r="I104" s="88">
        <f>SUM(I98:I103)</f>
        <v>0</v>
      </c>
      <c r="J104" s="164"/>
      <c r="L104" s="38" t="str">
        <f>D104</f>
        <v>Total:</v>
      </c>
      <c r="M104" s="30">
        <f>SUM(M98:M103)</f>
        <v>0</v>
      </c>
      <c r="N104" s="30">
        <f>SUM(N98:N103)</f>
        <v>0</v>
      </c>
      <c r="O104" s="30">
        <f>SUM(O98:O103)</f>
        <v>0</v>
      </c>
      <c r="P104" s="37"/>
    </row>
    <row r="105" spans="1:16" ht="15.75" customHeight="1" thickBot="1" x14ac:dyDescent="0.4">
      <c r="D105" s="61"/>
      <c r="H105" s="4"/>
      <c r="L105" s="30" t="s">
        <v>45</v>
      </c>
      <c r="M105" s="39">
        <f t="shared" ref="M105:O105" si="9">IF(M97=0,"NA",M104/M97)</f>
        <v>0</v>
      </c>
      <c r="N105" s="39">
        <f t="shared" si="9"/>
        <v>0</v>
      </c>
      <c r="O105" s="39">
        <f t="shared" si="9"/>
        <v>0</v>
      </c>
      <c r="P105" s="37"/>
    </row>
    <row r="106" spans="1:16" ht="15.75" customHeight="1" thickBot="1" x14ac:dyDescent="0.4">
      <c r="D106" s="449" t="str">
        <f>'Control Panel'!F49&amp;" - "&amp;'Control Panel'!E49</f>
        <v>4.4 - Budgeting</v>
      </c>
      <c r="E106" s="450"/>
      <c r="F106" s="450"/>
      <c r="G106" s="20"/>
      <c r="H106" s="20"/>
      <c r="I106" s="20" t="str">
        <f>$I$84</f>
        <v xml:space="preserve">Overall Compliance: </v>
      </c>
      <c r="J106" s="21" t="str">
        <f>IF(SUM(M115:O115)=0,"N/A",SUM(M115:O115)/SUM(M108:O108))</f>
        <v>N/A</v>
      </c>
      <c r="L106" s="30"/>
      <c r="M106" s="30"/>
      <c r="N106" s="30"/>
      <c r="O106" s="30"/>
      <c r="P106" s="37"/>
    </row>
    <row r="107" spans="1:16" ht="15.75" customHeight="1" thickBot="1" x14ac:dyDescent="0.4">
      <c r="D107" s="451" t="str">
        <f>$D$85</f>
        <v>Availability</v>
      </c>
      <c r="E107" s="453" t="str">
        <f>$E$85</f>
        <v>Priority</v>
      </c>
      <c r="F107" s="453"/>
      <c r="G107" s="453"/>
      <c r="H107" s="454" t="str">
        <f>$H$85</f>
        <v>Total</v>
      </c>
      <c r="I107" s="456" t="str">
        <f>$I$85</f>
        <v>Comments</v>
      </c>
      <c r="J107" s="469" t="str">
        <f>$J$85</f>
        <v>Availability by Type</v>
      </c>
      <c r="L107" s="30"/>
      <c r="M107" s="38" t="str">
        <f>'Control Panel'!$F$31</f>
        <v>H</v>
      </c>
      <c r="N107" s="38" t="str">
        <f>'Control Panel'!$F$32</f>
        <v>M</v>
      </c>
      <c r="O107" s="38" t="str">
        <f>'Control Panel'!$F$33</f>
        <v>L</v>
      </c>
      <c r="P107" s="37"/>
    </row>
    <row r="108" spans="1:16" ht="15.75" customHeight="1" thickBot="1" x14ac:dyDescent="0.4">
      <c r="D108" s="452"/>
      <c r="E108" s="77" t="str">
        <f>'Control Panel'!$E$31</f>
        <v>High</v>
      </c>
      <c r="F108" s="78" t="str">
        <f>'Control Panel'!$E$32</f>
        <v>Medium</v>
      </c>
      <c r="G108" s="79" t="str">
        <f>'Control Panel'!$E$33</f>
        <v>Low</v>
      </c>
      <c r="H108" s="455"/>
      <c r="I108" s="457"/>
      <c r="J108" s="470"/>
      <c r="L108" s="38" t="s">
        <v>44</v>
      </c>
      <c r="M108" s="30">
        <f>E115*'Control Panel'!$G$31*'Control Panel'!$G$36</f>
        <v>484</v>
      </c>
      <c r="N108" s="30">
        <f>F115*'Control Panel'!$G$32*'Control Panel'!$G$36</f>
        <v>94</v>
      </c>
      <c r="O108" s="30">
        <f>G115*'Control Panel'!$G$33*'Control Panel'!$G$36</f>
        <v>9</v>
      </c>
      <c r="P108" s="37"/>
    </row>
    <row r="109" spans="1:16" ht="15.75" customHeight="1" thickBot="1" x14ac:dyDescent="0.4">
      <c r="D109" s="90" t="str">
        <f>'Control Panel'!$E$36</f>
        <v>Yes</v>
      </c>
      <c r="E109" s="83">
        <f>COUNTIFS(Budgeting!$C:$C,'Control Panel'!$F$31,Budgeting!$AB:$AB,'Control Panel'!$F$36)</f>
        <v>0</v>
      </c>
      <c r="F109" s="84">
        <f>COUNTIFS(Budgeting!$C:$C,'Control Panel'!$F$32,Budgeting!$AB:$AB,'Control Panel'!$F$36)</f>
        <v>0</v>
      </c>
      <c r="G109" s="85">
        <f>COUNTIFS(Budgeting!$C:$C,'Control Panel'!$F$33,Budgeting!$AB:$AB,'Control Panel'!$F$36)</f>
        <v>0</v>
      </c>
      <c r="H109" s="73">
        <f>SUM(E109:G109)</f>
        <v>0</v>
      </c>
      <c r="I109" s="145">
        <f>COUNTIFS(Budgeting!$G:$G,"&lt;&gt;",Budgeting!$AB:$AB,'Control Panel'!$F$36)</f>
        <v>0</v>
      </c>
      <c r="J109" s="74"/>
      <c r="L109" s="38" t="str">
        <f>'Control Panel'!$F$36</f>
        <v>Y</v>
      </c>
      <c r="M109" s="30">
        <f>E109*'Control Panel'!$G$31*'Control Panel'!$G$36</f>
        <v>0</v>
      </c>
      <c r="N109" s="30">
        <f>F109*'Control Panel'!$G$32*'Control Panel'!$G$36</f>
        <v>0</v>
      </c>
      <c r="O109" s="30">
        <f>G109*'Control Panel'!$G$33*'Control Panel'!$G$36</f>
        <v>0</v>
      </c>
      <c r="P109" s="37"/>
    </row>
    <row r="110" spans="1:16" ht="15.75" customHeight="1" thickBot="1" x14ac:dyDescent="0.4">
      <c r="D110" s="70" t="str">
        <f>'Control Panel'!$E$37</f>
        <v>Reporting</v>
      </c>
      <c r="E110" s="80">
        <f>COUNTIFS(Budgeting!$C:$C,'Control Panel'!$F$31,Budgeting!$AB:$AB,'Control Panel'!$F$37)</f>
        <v>0</v>
      </c>
      <c r="F110" s="81">
        <f>COUNTIFS(Budgeting!$C:$C,'Control Panel'!$F$32,Budgeting!$AB:$AB,'Control Panel'!$F$37)</f>
        <v>0</v>
      </c>
      <c r="G110" s="82">
        <f>COUNTIFS(Budgeting!$C:$C,'Control Panel'!$F$33,Budgeting!$AB:$AB,'Control Panel'!$F$37)</f>
        <v>0</v>
      </c>
      <c r="H110" s="71">
        <f t="shared" ref="H110:H114" si="10">SUM(E110:G110)</f>
        <v>0</v>
      </c>
      <c r="I110" s="146">
        <f>COUNTIFS(Budgeting!$G:$G,"&lt;&gt;",Budgeting!$AB:$AB,'Control Panel'!$F$37)</f>
        <v>0</v>
      </c>
      <c r="J110" s="138"/>
      <c r="L110" s="38" t="str">
        <f>'Control Panel'!$F$37</f>
        <v>R</v>
      </c>
      <c r="M110" s="30">
        <f>E110*'Control Panel'!$G$31*'Control Panel'!$G$37</f>
        <v>0</v>
      </c>
      <c r="N110" s="30">
        <f>F110*'Control Panel'!$G$32*'Control Panel'!$G$37</f>
        <v>0</v>
      </c>
      <c r="O110" s="30">
        <f>G110*'Control Panel'!$G$33*'Control Panel'!$G$37</f>
        <v>0</v>
      </c>
      <c r="P110" s="37"/>
    </row>
    <row r="111" spans="1:16" ht="15.75" customHeight="1" thickBot="1" x14ac:dyDescent="0.4">
      <c r="D111" s="72" t="str">
        <f>'Control Panel'!$E$38</f>
        <v>Third Party</v>
      </c>
      <c r="E111" s="83">
        <f>COUNTIFS(Budgeting!$C:$C,'Control Panel'!$F$31,Budgeting!$AB:$AB,'Control Panel'!$F$38)</f>
        <v>0</v>
      </c>
      <c r="F111" s="84">
        <f>COUNTIFS(Budgeting!$C:$C,'Control Panel'!$F$32,Budgeting!$AB:$AB,'Control Panel'!$F$38)</f>
        <v>0</v>
      </c>
      <c r="G111" s="85">
        <f>COUNTIFS(Budgeting!$C:$C,'Control Panel'!$F$33,Budgeting!$AB:$AB,'Control Panel'!$F$38)</f>
        <v>0</v>
      </c>
      <c r="H111" s="73">
        <f t="shared" si="10"/>
        <v>0</v>
      </c>
      <c r="I111" s="145">
        <f>COUNTIFS(Budgeting!$G:$G,"&lt;&gt;",Budgeting!$AB:$AB,'Control Panel'!$F$38)</f>
        <v>0</v>
      </c>
      <c r="J111" s="138"/>
      <c r="L111" s="38" t="str">
        <f>'Control Panel'!$F$38</f>
        <v>T</v>
      </c>
      <c r="M111" s="30">
        <f>E111*'Control Panel'!$G$31*'Control Panel'!$G$38</f>
        <v>0</v>
      </c>
      <c r="N111" s="30">
        <f>F111*'Control Panel'!$G$32*'Control Panel'!$G$38</f>
        <v>0</v>
      </c>
      <c r="O111" s="30">
        <f>G111*'Control Panel'!$G$33*'Control Panel'!$G$38</f>
        <v>0</v>
      </c>
      <c r="P111" s="37"/>
    </row>
    <row r="112" spans="1:16" ht="15.75" customHeight="1" thickBot="1" x14ac:dyDescent="0.4">
      <c r="A112" s="22" t="s">
        <v>39</v>
      </c>
      <c r="B112" s="160"/>
      <c r="D112" s="75" t="str">
        <f>'Control Panel'!$E$39</f>
        <v>Modification</v>
      </c>
      <c r="E112" s="80">
        <f>COUNTIFS(Budgeting!$C:$C,'Control Panel'!$F$31,Budgeting!$AB:$AB,'Control Panel'!$F$39)</f>
        <v>0</v>
      </c>
      <c r="F112" s="81">
        <f>COUNTIFS(Budgeting!$C:$C,'Control Panel'!$F$32,Budgeting!$AB:$AB,'Control Panel'!$F$39)</f>
        <v>0</v>
      </c>
      <c r="G112" s="82">
        <f>COUNTIFS(Budgeting!$C:$C,'Control Panel'!$F$33,Budgeting!$AB:$AB,'Control Panel'!$F$39)</f>
        <v>0</v>
      </c>
      <c r="H112" s="71">
        <f t="shared" si="10"/>
        <v>0</v>
      </c>
      <c r="I112" s="146">
        <f>COUNTIFS(Budgeting!$G:$G,"&lt;&gt;",Budgeting!$AB:$AB,'Control Panel'!$F$39)</f>
        <v>0</v>
      </c>
      <c r="J112" s="138"/>
      <c r="L112" s="38" t="str">
        <f>'Control Panel'!$F$39</f>
        <v>M</v>
      </c>
      <c r="M112" s="30">
        <f>E112*'Control Panel'!$G$31*'Control Panel'!$G$39</f>
        <v>0</v>
      </c>
      <c r="N112" s="30">
        <f>F112*'Control Panel'!$G$32*'Control Panel'!$G$39</f>
        <v>0</v>
      </c>
      <c r="O112" s="30">
        <f>G112*'Control Panel'!$G$33*'Control Panel'!$G$39</f>
        <v>0</v>
      </c>
      <c r="P112" s="37"/>
    </row>
    <row r="113" spans="1:16" ht="15.75" customHeight="1" thickBot="1" x14ac:dyDescent="0.4">
      <c r="A113" s="23" t="s">
        <v>40</v>
      </c>
      <c r="B113" s="161"/>
      <c r="D113" s="76" t="str">
        <f>'Control Panel'!$E$40</f>
        <v>Future</v>
      </c>
      <c r="E113" s="83">
        <f>COUNTIFS(Budgeting!$C:$C,'Control Panel'!$F$31,Budgeting!$AB:$AB,'Control Panel'!$F$40)</f>
        <v>0</v>
      </c>
      <c r="F113" s="84">
        <f>COUNTIFS(Budgeting!$C:$C,'Control Panel'!$F$32,Budgeting!$AB:$AB,'Control Panel'!$F$40)</f>
        <v>0</v>
      </c>
      <c r="G113" s="85">
        <f>COUNTIFS(Budgeting!$C:$C,'Control Panel'!$F$33,Budgeting!$AB:$AB,'Control Panel'!$F$40)</f>
        <v>0</v>
      </c>
      <c r="H113" s="73">
        <f t="shared" si="10"/>
        <v>0</v>
      </c>
      <c r="I113" s="145">
        <f>COUNTIFS(Budgeting!$G:$G,"&lt;&gt;",Budgeting!$AB:$AB,'Control Panel'!$F$40)</f>
        <v>0</v>
      </c>
      <c r="J113" s="138"/>
      <c r="L113" s="38" t="str">
        <f>'Control Panel'!$F$40</f>
        <v>F</v>
      </c>
      <c r="M113" s="30">
        <f>E113*'Control Panel'!$G$31*'Control Panel'!$G$40</f>
        <v>0</v>
      </c>
      <c r="N113" s="30">
        <f>F113*'Control Panel'!$G$32*'Control Panel'!$G$40</f>
        <v>0</v>
      </c>
      <c r="O113" s="30">
        <f>G113*'Control Panel'!$G$33*'Control Panel'!$G$40</f>
        <v>0</v>
      </c>
      <c r="P113" s="37"/>
    </row>
    <row r="114" spans="1:16" ht="15.75" customHeight="1" thickBot="1" x14ac:dyDescent="0.4">
      <c r="A114" s="26" t="str">
        <f>IF(Budgeting!$AC$12&gt;0,"Yes","No")</f>
        <v>No</v>
      </c>
      <c r="B114" s="162">
        <f>IF(A114="Yes",1,0)</f>
        <v>0</v>
      </c>
      <c r="D114" s="89" t="str">
        <f>'Control Panel'!$E$41</f>
        <v>Not Available</v>
      </c>
      <c r="E114" s="80">
        <f>COUNTIFS(Budgeting!$C:$C,'Control Panel'!$F$31,Budgeting!$AB:$AB,'Control Panel'!$F$41)</f>
        <v>121</v>
      </c>
      <c r="F114" s="81">
        <f>COUNTIFS(Budgeting!$C:$C,'Control Panel'!$F$32,Budgeting!$AB:$AB,'Control Panel'!$F$41)</f>
        <v>47</v>
      </c>
      <c r="G114" s="82">
        <f>COUNTIFS(Budgeting!$C:$C,'Control Panel'!$F$33,Budgeting!$AB:$AB,'Control Panel'!$F$41)</f>
        <v>9</v>
      </c>
      <c r="H114" s="71">
        <f t="shared" si="10"/>
        <v>177</v>
      </c>
      <c r="I114" s="146">
        <f>COUNTIFS(Budgeting!$G:$G,"&lt;&gt;",Budgeting!$AB:$AB,'Control Panel'!$F$41)</f>
        <v>0</v>
      </c>
      <c r="J114" s="138"/>
      <c r="L114" s="38" t="str">
        <f>'Control Panel'!$F$41</f>
        <v>N</v>
      </c>
      <c r="M114" s="30">
        <f>E114*'Control Panel'!$G$31*'Control Panel'!$G$41</f>
        <v>0</v>
      </c>
      <c r="N114" s="30">
        <f>F114*'Control Panel'!$G$32*'Control Panel'!$G$41</f>
        <v>0</v>
      </c>
      <c r="O114" s="30">
        <f>G114*'Control Panel'!$G$33*'Control Panel'!$G$41</f>
        <v>0</v>
      </c>
      <c r="P114" s="37"/>
    </row>
    <row r="115" spans="1:16" ht="15.75" customHeight="1" thickBot="1" x14ac:dyDescent="0.4">
      <c r="D115" s="86" t="str">
        <f>$D$93</f>
        <v>Total:</v>
      </c>
      <c r="E115" s="87">
        <f>SUM(E109:E114)</f>
        <v>121</v>
      </c>
      <c r="F115" s="87">
        <f>SUM(F109:F114)</f>
        <v>47</v>
      </c>
      <c r="G115" s="87">
        <f>SUM(G109:G114)</f>
        <v>9</v>
      </c>
      <c r="H115" s="88">
        <f>SUM(H109:H114)</f>
        <v>177</v>
      </c>
      <c r="I115" s="88">
        <f>SUM(I109:I114)</f>
        <v>0</v>
      </c>
      <c r="J115" s="164"/>
      <c r="L115" s="38" t="str">
        <f>D115</f>
        <v>Total:</v>
      </c>
      <c r="M115" s="30">
        <f>SUM(M109:M114)</f>
        <v>0</v>
      </c>
      <c r="N115" s="30">
        <f>SUM(N109:N114)</f>
        <v>0</v>
      </c>
      <c r="O115" s="30">
        <f>SUM(O109:O114)</f>
        <v>0</v>
      </c>
      <c r="P115" s="37"/>
    </row>
    <row r="116" spans="1:16" ht="15.75" customHeight="1" thickBot="1" x14ac:dyDescent="0.4">
      <c r="D116" s="61"/>
      <c r="H116" s="4"/>
      <c r="L116" s="30" t="s">
        <v>45</v>
      </c>
      <c r="M116" s="39">
        <f t="shared" ref="M116:O116" si="11">IF(M108=0,"NA",M115/M108)</f>
        <v>0</v>
      </c>
      <c r="N116" s="39">
        <f t="shared" si="11"/>
        <v>0</v>
      </c>
      <c r="O116" s="39">
        <f t="shared" si="11"/>
        <v>0</v>
      </c>
      <c r="P116" s="37"/>
    </row>
    <row r="117" spans="1:16" ht="15.75" customHeight="1" thickBot="1" x14ac:dyDescent="0.4">
      <c r="D117" s="449" t="str">
        <f>'Control Panel'!F50&amp;" - "&amp;'Control Panel'!E50</f>
        <v>4.5 - Cash Receipting</v>
      </c>
      <c r="E117" s="450"/>
      <c r="F117" s="450"/>
      <c r="G117" s="20"/>
      <c r="H117" s="20"/>
      <c r="I117" s="20" t="str">
        <f>$I$84</f>
        <v xml:space="preserve">Overall Compliance: </v>
      </c>
      <c r="J117" s="21" t="str">
        <f>IF(SUM(M126:O126)=0,"N/A",SUM(M126:O126)/SUM(M119:O119))</f>
        <v>N/A</v>
      </c>
      <c r="L117" s="30"/>
      <c r="M117" s="30"/>
      <c r="N117" s="30"/>
      <c r="O117" s="30"/>
      <c r="P117" s="37"/>
    </row>
    <row r="118" spans="1:16" ht="15.75" customHeight="1" thickBot="1" x14ac:dyDescent="0.4">
      <c r="D118" s="451" t="str">
        <f>$D$85</f>
        <v>Availability</v>
      </c>
      <c r="E118" s="453" t="str">
        <f>$E$85</f>
        <v>Priority</v>
      </c>
      <c r="F118" s="453"/>
      <c r="G118" s="453"/>
      <c r="H118" s="454" t="str">
        <f>$H$85</f>
        <v>Total</v>
      </c>
      <c r="I118" s="456" t="str">
        <f>$I$85</f>
        <v>Comments</v>
      </c>
      <c r="J118" s="469" t="str">
        <f>$J$85</f>
        <v>Availability by Type</v>
      </c>
      <c r="L118" s="30"/>
      <c r="M118" s="38" t="str">
        <f>'Control Panel'!$F$31</f>
        <v>H</v>
      </c>
      <c r="N118" s="38" t="str">
        <f>'Control Panel'!$F$32</f>
        <v>M</v>
      </c>
      <c r="O118" s="38" t="str">
        <f>'Control Panel'!$F$33</f>
        <v>L</v>
      </c>
      <c r="P118" s="37"/>
    </row>
    <row r="119" spans="1:16" ht="15.75" customHeight="1" thickBot="1" x14ac:dyDescent="0.4">
      <c r="D119" s="452"/>
      <c r="E119" s="77" t="str">
        <f>'Control Panel'!$E$31</f>
        <v>High</v>
      </c>
      <c r="F119" s="78" t="str">
        <f>'Control Panel'!$E$32</f>
        <v>Medium</v>
      </c>
      <c r="G119" s="79" t="str">
        <f>'Control Panel'!$E$33</f>
        <v>Low</v>
      </c>
      <c r="H119" s="455"/>
      <c r="I119" s="457"/>
      <c r="J119" s="470"/>
      <c r="L119" s="38" t="s">
        <v>44</v>
      </c>
      <c r="M119" s="30">
        <f>E126*'Control Panel'!$G$31*'Control Panel'!$G$36</f>
        <v>380</v>
      </c>
      <c r="N119" s="30">
        <f>F126*'Control Panel'!$G$32*'Control Panel'!$G$36</f>
        <v>50</v>
      </c>
      <c r="O119" s="30">
        <f>G126*'Control Panel'!$G$33*'Control Panel'!$G$36</f>
        <v>30</v>
      </c>
      <c r="P119" s="37"/>
    </row>
    <row r="120" spans="1:16" ht="15.75" customHeight="1" thickBot="1" x14ac:dyDescent="0.4">
      <c r="D120" s="90" t="str">
        <f>'Control Panel'!$E$36</f>
        <v>Yes</v>
      </c>
      <c r="E120" s="83">
        <f>COUNTIFS('Cash Receipting'!$C:$C,'Control Panel'!$F$31,'Cash Receipting'!$AB:$AB,'Control Panel'!$F$36)</f>
        <v>0</v>
      </c>
      <c r="F120" s="84">
        <f>COUNTIFS('Cash Receipting'!$C:$C,'Control Panel'!$F$32,'Cash Receipting'!$AB:$AB,'Control Panel'!$F$36)</f>
        <v>0</v>
      </c>
      <c r="G120" s="85">
        <f>COUNTIFS('Cash Receipting'!$C:$C,'Control Panel'!$F$33,'Cash Receipting'!$AB:$AB,'Control Panel'!$F$36)</f>
        <v>0</v>
      </c>
      <c r="H120" s="73">
        <f>SUM(E120:G120)</f>
        <v>0</v>
      </c>
      <c r="I120" s="145">
        <f>COUNTIFS('Cash Receipting'!$G:$G,"&lt;&gt;",'Cash Receipting'!$AB:$AB,'Control Panel'!$F$36)</f>
        <v>0</v>
      </c>
      <c r="J120" s="74"/>
      <c r="L120" s="38" t="str">
        <f>'Control Panel'!$F$36</f>
        <v>Y</v>
      </c>
      <c r="M120" s="30">
        <f>E120*'Control Panel'!$G$31*'Control Panel'!$G$36</f>
        <v>0</v>
      </c>
      <c r="N120" s="30">
        <f>F120*'Control Panel'!$G$32*'Control Panel'!$G$36</f>
        <v>0</v>
      </c>
      <c r="O120" s="30">
        <f>G120*'Control Panel'!$G$33*'Control Panel'!$G$36</f>
        <v>0</v>
      </c>
      <c r="P120" s="37"/>
    </row>
    <row r="121" spans="1:16" ht="15.75" customHeight="1" thickBot="1" x14ac:dyDescent="0.4">
      <c r="D121" s="70" t="str">
        <f>'Control Panel'!$E$37</f>
        <v>Reporting</v>
      </c>
      <c r="E121" s="80">
        <f>COUNTIFS('Cash Receipting'!$C:$C,'Control Panel'!$F$31,'Cash Receipting'!$AB:$AB,'Control Panel'!$F$37)</f>
        <v>0</v>
      </c>
      <c r="F121" s="81">
        <f>COUNTIFS('Cash Receipting'!$C:$C,'Control Panel'!$F$32,'Cash Receipting'!$AB:$AB,'Control Panel'!$F$37)</f>
        <v>0</v>
      </c>
      <c r="G121" s="82">
        <f>COUNTIFS('Cash Receipting'!$C:$C,'Control Panel'!$F$33,'Cash Receipting'!$AB:$AB,'Control Panel'!$F$37)</f>
        <v>0</v>
      </c>
      <c r="H121" s="71">
        <f t="shared" ref="H121:H125" si="12">SUM(E121:G121)</f>
        <v>0</v>
      </c>
      <c r="I121" s="146">
        <f>COUNTIFS('Cash Receipting'!$G:$G,"&lt;&gt;",'Cash Receipting'!$AB:$AB,'Control Panel'!$F$37)</f>
        <v>0</v>
      </c>
      <c r="J121" s="138"/>
      <c r="L121" s="38" t="str">
        <f>'Control Panel'!$F$37</f>
        <v>R</v>
      </c>
      <c r="M121" s="30">
        <f>E121*'Control Panel'!$G$31*'Control Panel'!$G$37</f>
        <v>0</v>
      </c>
      <c r="N121" s="30">
        <f>F121*'Control Panel'!$G$32*'Control Panel'!$G$37</f>
        <v>0</v>
      </c>
      <c r="O121" s="30">
        <f>G121*'Control Panel'!$G$33*'Control Panel'!$G$37</f>
        <v>0</v>
      </c>
      <c r="P121" s="37"/>
    </row>
    <row r="122" spans="1:16" ht="15.75" customHeight="1" thickBot="1" x14ac:dyDescent="0.4">
      <c r="D122" s="72" t="str">
        <f>'Control Panel'!$E$38</f>
        <v>Third Party</v>
      </c>
      <c r="E122" s="83">
        <f>COUNTIFS('Cash Receipting'!$C:$C,'Control Panel'!$F$31,'Cash Receipting'!$AB:$AB,'Control Panel'!$F$38)</f>
        <v>0</v>
      </c>
      <c r="F122" s="84">
        <f>COUNTIFS('Cash Receipting'!$C:$C,'Control Panel'!$F$32,'Cash Receipting'!$AB:$AB,'Control Panel'!$F$38)</f>
        <v>0</v>
      </c>
      <c r="G122" s="85">
        <f>COUNTIFS('Cash Receipting'!$C:$C,'Control Panel'!$F$33,'Cash Receipting'!$AB:$AB,'Control Panel'!$F$38)</f>
        <v>0</v>
      </c>
      <c r="H122" s="73">
        <f t="shared" si="12"/>
        <v>0</v>
      </c>
      <c r="I122" s="145">
        <f>COUNTIFS('Cash Receipting'!$G:$G,"&lt;&gt;",'Cash Receipting'!$AB:$AB,'Control Panel'!$F$38)</f>
        <v>0</v>
      </c>
      <c r="J122" s="138"/>
      <c r="L122" s="38" t="str">
        <f>'Control Panel'!$F$38</f>
        <v>T</v>
      </c>
      <c r="M122" s="30">
        <f>E122*'Control Panel'!$G$31*'Control Panel'!$G$38</f>
        <v>0</v>
      </c>
      <c r="N122" s="30">
        <f>F122*'Control Panel'!$G$32*'Control Panel'!$G$38</f>
        <v>0</v>
      </c>
      <c r="O122" s="30">
        <f>G122*'Control Panel'!$G$33*'Control Panel'!$G$38</f>
        <v>0</v>
      </c>
      <c r="P122" s="37"/>
    </row>
    <row r="123" spans="1:16" ht="15.75" customHeight="1" thickBot="1" x14ac:dyDescent="0.4">
      <c r="A123" s="22" t="s">
        <v>39</v>
      </c>
      <c r="B123" s="160"/>
      <c r="D123" s="75" t="str">
        <f>'Control Panel'!$E$39</f>
        <v>Modification</v>
      </c>
      <c r="E123" s="80">
        <f>COUNTIFS('Cash Receipting'!$C:$C,'Control Panel'!$F$31,'Cash Receipting'!$AB:$AB,'Control Panel'!$F$39)</f>
        <v>0</v>
      </c>
      <c r="F123" s="81">
        <f>COUNTIFS('Cash Receipting'!$C:$C,'Control Panel'!$F$32,'Cash Receipting'!$AB:$AB,'Control Panel'!$F$39)</f>
        <v>0</v>
      </c>
      <c r="G123" s="82">
        <f>COUNTIFS('Cash Receipting'!$C:$C,'Control Panel'!$F$33,'Cash Receipting'!$AB:$AB,'Control Panel'!$F$39)</f>
        <v>0</v>
      </c>
      <c r="H123" s="71">
        <f t="shared" si="12"/>
        <v>0</v>
      </c>
      <c r="I123" s="146">
        <f>COUNTIFS('Cash Receipting'!$G:$G,"&lt;&gt;",'Cash Receipting'!$AB:$AB,'Control Panel'!$F$39)</f>
        <v>0</v>
      </c>
      <c r="J123" s="138"/>
      <c r="L123" s="38" t="str">
        <f>'Control Panel'!$F$39</f>
        <v>M</v>
      </c>
      <c r="M123" s="30">
        <f>E123*'Control Panel'!$G$31*'Control Panel'!$G$39</f>
        <v>0</v>
      </c>
      <c r="N123" s="30">
        <f>F123*'Control Panel'!$G$32*'Control Panel'!$G$39</f>
        <v>0</v>
      </c>
      <c r="O123" s="30">
        <f>G123*'Control Panel'!$G$33*'Control Panel'!$G$39</f>
        <v>0</v>
      </c>
      <c r="P123" s="37"/>
    </row>
    <row r="124" spans="1:16" ht="15.75" customHeight="1" thickBot="1" x14ac:dyDescent="0.4">
      <c r="A124" s="23" t="s">
        <v>40</v>
      </c>
      <c r="B124" s="161"/>
      <c r="D124" s="76" t="str">
        <f>'Control Panel'!$E$40</f>
        <v>Future</v>
      </c>
      <c r="E124" s="83">
        <f>COUNTIFS('Cash Receipting'!$C:$C,'Control Panel'!$F$31,'Cash Receipting'!$AB:$AB,'Control Panel'!$F$40)</f>
        <v>0</v>
      </c>
      <c r="F124" s="84">
        <f>COUNTIFS('Cash Receipting'!$C:$C,'Control Panel'!$F$32,'Cash Receipting'!$AB:$AB,'Control Panel'!$F$40)</f>
        <v>0</v>
      </c>
      <c r="G124" s="85">
        <f>COUNTIFS('Cash Receipting'!$C:$C,'Control Panel'!$F$33,'Cash Receipting'!$AB:$AB,'Control Panel'!$F$40)</f>
        <v>0</v>
      </c>
      <c r="H124" s="73">
        <f t="shared" si="12"/>
        <v>0</v>
      </c>
      <c r="I124" s="145">
        <f>COUNTIFS('Cash Receipting'!$G:$G,"&lt;&gt;",'Cash Receipting'!$AB:$AB,'Control Panel'!$F$40)</f>
        <v>0</v>
      </c>
      <c r="J124" s="138"/>
      <c r="L124" s="38" t="str">
        <f>'Control Panel'!$F$40</f>
        <v>F</v>
      </c>
      <c r="M124" s="30">
        <f>E124*'Control Panel'!$G$31*'Control Panel'!$G$40</f>
        <v>0</v>
      </c>
      <c r="N124" s="30">
        <f>F124*'Control Panel'!$G$32*'Control Panel'!$G$40</f>
        <v>0</v>
      </c>
      <c r="O124" s="30">
        <f>G124*'Control Panel'!$G$33*'Control Panel'!$G$40</f>
        <v>0</v>
      </c>
      <c r="P124" s="37"/>
    </row>
    <row r="125" spans="1:16" ht="15.75" customHeight="1" thickBot="1" x14ac:dyDescent="0.4">
      <c r="A125" s="26" t="str">
        <f>IF('Cash Receipting'!$AC$12&gt;0,"Yes","No")</f>
        <v>No</v>
      </c>
      <c r="B125" s="162">
        <f>IF(A125="Yes",1,0)</f>
        <v>0</v>
      </c>
      <c r="D125" s="89" t="str">
        <f>'Control Panel'!$E$41</f>
        <v>Not Available</v>
      </c>
      <c r="E125" s="80">
        <f>COUNTIFS('Cash Receipting'!$C:$C,'Control Panel'!$F$31,'Cash Receipting'!$AB:$AB,'Control Panel'!$F$41)</f>
        <v>95</v>
      </c>
      <c r="F125" s="81">
        <f>COUNTIFS('Cash Receipting'!$C:$C,'Control Panel'!$F$32,'Cash Receipting'!$AB:$AB,'Control Panel'!$F$41)</f>
        <v>25</v>
      </c>
      <c r="G125" s="82">
        <f>COUNTIFS('Cash Receipting'!$C:$C,'Control Panel'!$F$33,'Cash Receipting'!$AB:$AB,'Control Panel'!$F$41)</f>
        <v>30</v>
      </c>
      <c r="H125" s="71">
        <f t="shared" si="12"/>
        <v>150</v>
      </c>
      <c r="I125" s="146">
        <f>COUNTIFS('Cash Receipting'!$G:$G,"&lt;&gt;",'Cash Receipting'!$AB:$AB,'Control Panel'!$F$41)</f>
        <v>0</v>
      </c>
      <c r="J125" s="138"/>
      <c r="L125" s="38" t="str">
        <f>'Control Panel'!$F$41</f>
        <v>N</v>
      </c>
      <c r="M125" s="30">
        <f>E125*'Control Panel'!$G$31*'Control Panel'!$G$41</f>
        <v>0</v>
      </c>
      <c r="N125" s="30">
        <f>F125*'Control Panel'!$G$32*'Control Panel'!$G$41</f>
        <v>0</v>
      </c>
      <c r="O125" s="30">
        <f>G125*'Control Panel'!$G$33*'Control Panel'!$G$41</f>
        <v>0</v>
      </c>
      <c r="P125" s="37"/>
    </row>
    <row r="126" spans="1:16" ht="15.75" customHeight="1" thickBot="1" x14ac:dyDescent="0.4">
      <c r="D126" s="86" t="str">
        <f>$D$93</f>
        <v>Total:</v>
      </c>
      <c r="E126" s="87">
        <f>SUM(E120:E125)</f>
        <v>95</v>
      </c>
      <c r="F126" s="87">
        <f>SUM(F120:F125)</f>
        <v>25</v>
      </c>
      <c r="G126" s="87">
        <f>SUM(G120:G125)</f>
        <v>30</v>
      </c>
      <c r="H126" s="88">
        <f>SUM(H120:H125)</f>
        <v>150</v>
      </c>
      <c r="I126" s="88">
        <f>SUM(I120:I125)</f>
        <v>0</v>
      </c>
      <c r="J126" s="164"/>
      <c r="L126" s="38" t="str">
        <f>D126</f>
        <v>Total:</v>
      </c>
      <c r="M126" s="30">
        <f>SUM(M120:M125)</f>
        <v>0</v>
      </c>
      <c r="N126" s="30">
        <f>SUM(N120:N125)</f>
        <v>0</v>
      </c>
      <c r="O126" s="30">
        <f>SUM(O120:O125)</f>
        <v>0</v>
      </c>
      <c r="P126" s="37"/>
    </row>
    <row r="127" spans="1:16" ht="15.75" customHeight="1" thickBot="1" x14ac:dyDescent="0.4">
      <c r="D127" s="61"/>
      <c r="H127" s="4"/>
      <c r="L127" s="30" t="s">
        <v>45</v>
      </c>
      <c r="M127" s="39">
        <f t="shared" ref="M127:O127" si="13">IF(M119=0,"NA",M126/M119)</f>
        <v>0</v>
      </c>
      <c r="N127" s="39">
        <f t="shared" si="13"/>
        <v>0</v>
      </c>
      <c r="O127" s="39">
        <f t="shared" si="13"/>
        <v>0</v>
      </c>
      <c r="P127" s="37"/>
    </row>
    <row r="128" spans="1:16" ht="15.75" customHeight="1" thickBot="1" x14ac:dyDescent="0.4">
      <c r="D128" s="449" t="str">
        <f>'Control Panel'!F51&amp;" - "&amp;'Control Panel'!E51</f>
        <v>4.6 - Contract Management</v>
      </c>
      <c r="E128" s="450"/>
      <c r="F128" s="450"/>
      <c r="G128" s="20"/>
      <c r="H128" s="20"/>
      <c r="I128" s="20" t="str">
        <f>$I$84</f>
        <v xml:space="preserve">Overall Compliance: </v>
      </c>
      <c r="J128" s="21" t="str">
        <f>IF(SUM(M137:O137)=0,"N/A",SUM(M137:O137)/SUM(M130:O130))</f>
        <v>N/A</v>
      </c>
      <c r="L128" s="30"/>
      <c r="M128" s="30"/>
      <c r="N128" s="30"/>
      <c r="O128" s="30"/>
      <c r="P128" s="37"/>
    </row>
    <row r="129" spans="1:16" ht="15.75" customHeight="1" thickBot="1" x14ac:dyDescent="0.4">
      <c r="D129" s="451" t="str">
        <f>$D$85</f>
        <v>Availability</v>
      </c>
      <c r="E129" s="453" t="str">
        <f>$E$85</f>
        <v>Priority</v>
      </c>
      <c r="F129" s="453"/>
      <c r="G129" s="453"/>
      <c r="H129" s="454" t="str">
        <f>$H$85</f>
        <v>Total</v>
      </c>
      <c r="I129" s="456" t="str">
        <f>$I$85</f>
        <v>Comments</v>
      </c>
      <c r="J129" s="469" t="str">
        <f>$J$85</f>
        <v>Availability by Type</v>
      </c>
      <c r="L129" s="30"/>
      <c r="M129" s="38" t="str">
        <f>'Control Panel'!$F$31</f>
        <v>H</v>
      </c>
      <c r="N129" s="38" t="str">
        <f>'Control Panel'!$F$32</f>
        <v>M</v>
      </c>
      <c r="O129" s="38" t="str">
        <f>'Control Panel'!$F$33</f>
        <v>L</v>
      </c>
      <c r="P129" s="37"/>
    </row>
    <row r="130" spans="1:16" ht="15.75" customHeight="1" thickBot="1" x14ac:dyDescent="0.4">
      <c r="D130" s="452"/>
      <c r="E130" s="77" t="str">
        <f>'Control Panel'!$E$31</f>
        <v>High</v>
      </c>
      <c r="F130" s="78" t="str">
        <f>'Control Panel'!$E$32</f>
        <v>Medium</v>
      </c>
      <c r="G130" s="79" t="str">
        <f>'Control Panel'!$E$33</f>
        <v>Low</v>
      </c>
      <c r="H130" s="455"/>
      <c r="I130" s="457"/>
      <c r="J130" s="470"/>
      <c r="L130" s="38" t="s">
        <v>44</v>
      </c>
      <c r="M130" s="30">
        <f>E137*'Control Panel'!$G$31*'Control Panel'!$G$36</f>
        <v>348</v>
      </c>
      <c r="N130" s="30">
        <f>F137*'Control Panel'!$G$32*'Control Panel'!$G$36</f>
        <v>10</v>
      </c>
      <c r="O130" s="30">
        <f>G137*'Control Panel'!$G$33*'Control Panel'!$G$36</f>
        <v>3</v>
      </c>
      <c r="P130" s="37"/>
    </row>
    <row r="131" spans="1:16" ht="15.75" customHeight="1" thickBot="1" x14ac:dyDescent="0.4">
      <c r="D131" s="90" t="str">
        <f>'Control Panel'!$E$36</f>
        <v>Yes</v>
      </c>
      <c r="E131" s="83">
        <f>COUNTIFS('Contract Management'!$C:$C,'Control Panel'!$F$31,'Contract Management'!$AB:$AB,'Control Panel'!$F$36)</f>
        <v>0</v>
      </c>
      <c r="F131" s="84">
        <f>COUNTIFS('Contract Management'!$C:$C,'Control Panel'!$F$32,'Contract Management'!$AB:$AB,'Control Panel'!$F$36)</f>
        <v>0</v>
      </c>
      <c r="G131" s="85">
        <f>COUNTIFS('Contract Management'!$C:$C,'Control Panel'!$F$33,'Contract Management'!$AB:$AB,'Control Panel'!$F$36)</f>
        <v>0</v>
      </c>
      <c r="H131" s="73">
        <f>SUM(E131:G131)</f>
        <v>0</v>
      </c>
      <c r="I131" s="145">
        <f>COUNTIFS('Contract Management'!$G:$G,"&lt;&gt;",'Contract Management'!$AB:$AB,'Control Panel'!$F$36)</f>
        <v>0</v>
      </c>
      <c r="J131" s="74"/>
      <c r="L131" s="38" t="str">
        <f>'Control Panel'!$F$36</f>
        <v>Y</v>
      </c>
      <c r="M131" s="30">
        <f>E131*'Control Panel'!$G$31*'Control Panel'!$G$36</f>
        <v>0</v>
      </c>
      <c r="N131" s="30">
        <f>F131*'Control Panel'!$G$32*'Control Panel'!$G$36</f>
        <v>0</v>
      </c>
      <c r="O131" s="30">
        <f>G131*'Control Panel'!$G$33*'Control Panel'!$G$36</f>
        <v>0</v>
      </c>
      <c r="P131" s="37"/>
    </row>
    <row r="132" spans="1:16" ht="15.75" customHeight="1" thickBot="1" x14ac:dyDescent="0.4">
      <c r="D132" s="70" t="str">
        <f>'Control Panel'!$E$37</f>
        <v>Reporting</v>
      </c>
      <c r="E132" s="80">
        <f>COUNTIFS('Contract Management'!$C:$C,'Control Panel'!$F$31,'Contract Management'!$AB:$AB,'Control Panel'!$F$37)</f>
        <v>0</v>
      </c>
      <c r="F132" s="81">
        <f>COUNTIFS('Contract Management'!$C:$C,'Control Panel'!$F$32,'Contract Management'!$AB:$AB,'Control Panel'!$F$37)</f>
        <v>0</v>
      </c>
      <c r="G132" s="82">
        <f>COUNTIFS('Contract Management'!$C:$C,'Control Panel'!$F$33,'Contract Management'!$AB:$AB,'Control Panel'!$F$37)</f>
        <v>0</v>
      </c>
      <c r="H132" s="71">
        <f t="shared" ref="H132:H136" si="14">SUM(E132:G132)</f>
        <v>0</v>
      </c>
      <c r="I132" s="146">
        <f>COUNTIFS('Contract Management'!$G:$G,"&lt;&gt;",'Contract Management'!$AB:$AB,'Control Panel'!$F$37)</f>
        <v>0</v>
      </c>
      <c r="J132" s="138"/>
      <c r="L132" s="38" t="str">
        <f>'Control Panel'!$F$37</f>
        <v>R</v>
      </c>
      <c r="M132" s="30">
        <f>E132*'Control Panel'!$G$31*'Control Panel'!$G$37</f>
        <v>0</v>
      </c>
      <c r="N132" s="30">
        <f>F132*'Control Panel'!$G$32*'Control Panel'!$G$37</f>
        <v>0</v>
      </c>
      <c r="O132" s="30">
        <f>G132*'Control Panel'!$G$33*'Control Panel'!$G$37</f>
        <v>0</v>
      </c>
      <c r="P132" s="37"/>
    </row>
    <row r="133" spans="1:16" ht="15.75" customHeight="1" thickBot="1" x14ac:dyDescent="0.4">
      <c r="D133" s="72" t="str">
        <f>'Control Panel'!$E$38</f>
        <v>Third Party</v>
      </c>
      <c r="E133" s="83">
        <f>COUNTIFS('Contract Management'!$C:$C,'Control Panel'!$F$31,'Contract Management'!$AB:$AB,'Control Panel'!$F$38)</f>
        <v>0</v>
      </c>
      <c r="F133" s="84">
        <f>COUNTIFS('Contract Management'!$C:$C,'Control Panel'!$F$32,'Contract Management'!$AB:$AB,'Control Panel'!$F$38)</f>
        <v>0</v>
      </c>
      <c r="G133" s="85">
        <f>COUNTIFS('Contract Management'!$C:$C,'Control Panel'!$F$33,'Contract Management'!$AB:$AB,'Control Panel'!$F$38)</f>
        <v>0</v>
      </c>
      <c r="H133" s="73">
        <f t="shared" si="14"/>
        <v>0</v>
      </c>
      <c r="I133" s="145">
        <f>COUNTIFS('Contract Management'!$G:$G,"&lt;&gt;",'Contract Management'!$AB:$AB,'Control Panel'!$F$38)</f>
        <v>0</v>
      </c>
      <c r="J133" s="138"/>
      <c r="L133" s="38" t="str">
        <f>'Control Panel'!$F$38</f>
        <v>T</v>
      </c>
      <c r="M133" s="30">
        <f>E133*'Control Panel'!$G$31*'Control Panel'!$G$38</f>
        <v>0</v>
      </c>
      <c r="N133" s="30">
        <f>F133*'Control Panel'!$G$32*'Control Panel'!$G$38</f>
        <v>0</v>
      </c>
      <c r="O133" s="30">
        <f>G133*'Control Panel'!$G$33*'Control Panel'!$G$38</f>
        <v>0</v>
      </c>
      <c r="P133" s="37"/>
    </row>
    <row r="134" spans="1:16" ht="15.75" customHeight="1" thickBot="1" x14ac:dyDescent="0.4">
      <c r="A134" s="22" t="s">
        <v>39</v>
      </c>
      <c r="B134" s="160"/>
      <c r="D134" s="75" t="str">
        <f>'Control Panel'!$E$39</f>
        <v>Modification</v>
      </c>
      <c r="E134" s="80">
        <f>COUNTIFS('Contract Management'!$C:$C,'Control Panel'!$F$31,'Contract Management'!$AB:$AB,'Control Panel'!$F$39)</f>
        <v>0</v>
      </c>
      <c r="F134" s="81">
        <f>COUNTIFS('Contract Management'!$C:$C,'Control Panel'!$F$32,'Contract Management'!$AB:$AB,'Control Panel'!$F$39)</f>
        <v>0</v>
      </c>
      <c r="G134" s="82">
        <f>COUNTIFS('Contract Management'!$C:$C,'Control Panel'!$F$33,'Contract Management'!$AB:$AB,'Control Panel'!$F$39)</f>
        <v>0</v>
      </c>
      <c r="H134" s="71">
        <f t="shared" si="14"/>
        <v>0</v>
      </c>
      <c r="I134" s="146">
        <f>COUNTIFS('Contract Management'!$G:$G,"&lt;&gt;",'Contract Management'!$AB:$AB,'Control Panel'!$F$39)</f>
        <v>0</v>
      </c>
      <c r="J134" s="138"/>
      <c r="L134" s="38" t="str">
        <f>'Control Panel'!$F$39</f>
        <v>M</v>
      </c>
      <c r="M134" s="30">
        <f>E134*'Control Panel'!$G$31*'Control Panel'!$G$39</f>
        <v>0</v>
      </c>
      <c r="N134" s="30">
        <f>F134*'Control Panel'!$G$32*'Control Panel'!$G$39</f>
        <v>0</v>
      </c>
      <c r="O134" s="30">
        <f>G134*'Control Panel'!$G$33*'Control Panel'!$G$39</f>
        <v>0</v>
      </c>
      <c r="P134" s="37"/>
    </row>
    <row r="135" spans="1:16" ht="15.75" customHeight="1" thickBot="1" x14ac:dyDescent="0.4">
      <c r="A135" s="23" t="s">
        <v>40</v>
      </c>
      <c r="B135" s="161"/>
      <c r="D135" s="76" t="str">
        <f>'Control Panel'!$E$40</f>
        <v>Future</v>
      </c>
      <c r="E135" s="83">
        <f>COUNTIFS('Contract Management'!$C:$C,'Control Panel'!$F$31,'Contract Management'!$AB:$AB,'Control Panel'!$F$40)</f>
        <v>0</v>
      </c>
      <c r="F135" s="84">
        <f>COUNTIFS('Contract Management'!$C:$C,'Control Panel'!$F$32,'Contract Management'!$AB:$AB,'Control Panel'!$F$40)</f>
        <v>0</v>
      </c>
      <c r="G135" s="85">
        <f>COUNTIFS('Contract Management'!$C:$C,'Control Panel'!$F$33,'Contract Management'!$AB:$AB,'Control Panel'!$F$40)</f>
        <v>0</v>
      </c>
      <c r="H135" s="73">
        <f t="shared" si="14"/>
        <v>0</v>
      </c>
      <c r="I135" s="145">
        <f>COUNTIFS('Contract Management'!$G:$G,"&lt;&gt;",'Contract Management'!$AB:$AB,'Control Panel'!$F$40)</f>
        <v>0</v>
      </c>
      <c r="J135" s="138"/>
      <c r="L135" s="38" t="str">
        <f>'Control Panel'!$F$40</f>
        <v>F</v>
      </c>
      <c r="M135" s="30">
        <f>E135*'Control Panel'!$G$31*'Control Panel'!$G$40</f>
        <v>0</v>
      </c>
      <c r="N135" s="30">
        <f>F135*'Control Panel'!$G$32*'Control Panel'!$G$40</f>
        <v>0</v>
      </c>
      <c r="O135" s="30">
        <f>G135*'Control Panel'!$G$33*'Control Panel'!$G$40</f>
        <v>0</v>
      </c>
      <c r="P135" s="37"/>
    </row>
    <row r="136" spans="1:16" ht="15.75" customHeight="1" thickBot="1" x14ac:dyDescent="0.4">
      <c r="A136" s="26" t="str">
        <f>IF('Contract Management'!$AC$12&gt;0,"Yes","No")</f>
        <v>No</v>
      </c>
      <c r="B136" s="162">
        <f>IF(A136="Yes",1,0)</f>
        <v>0</v>
      </c>
      <c r="D136" s="89" t="str">
        <f>'Control Panel'!$E$41</f>
        <v>Not Available</v>
      </c>
      <c r="E136" s="80">
        <f>COUNTIFS('Contract Management'!$C:$C,'Control Panel'!$F$31,'Contract Management'!$AB:$AB,'Control Panel'!$F$41)</f>
        <v>87</v>
      </c>
      <c r="F136" s="81">
        <f>COUNTIFS('Contract Management'!$C:$C,'Control Panel'!$F$32,'Contract Management'!$AB:$AB,'Control Panel'!$F$41)</f>
        <v>5</v>
      </c>
      <c r="G136" s="82">
        <f>COUNTIFS('Contract Management'!$C:$C,'Control Panel'!$F$33,'Contract Management'!$AB:$AB,'Control Panel'!$F$41)</f>
        <v>3</v>
      </c>
      <c r="H136" s="71">
        <f t="shared" si="14"/>
        <v>95</v>
      </c>
      <c r="I136" s="146">
        <f>COUNTIFS('Contract Management'!$G:$G,"&lt;&gt;",'Contract Management'!$AB:$AB,'Control Panel'!$F$41)</f>
        <v>0</v>
      </c>
      <c r="J136" s="138"/>
      <c r="L136" s="38" t="str">
        <f>'Control Panel'!$F$41</f>
        <v>N</v>
      </c>
      <c r="M136" s="30">
        <f>E136*'Control Panel'!$G$31*'Control Panel'!$G$41</f>
        <v>0</v>
      </c>
      <c r="N136" s="30">
        <f>F136*'Control Panel'!$G$32*'Control Panel'!$G$41</f>
        <v>0</v>
      </c>
      <c r="O136" s="30">
        <f>G136*'Control Panel'!$G$33*'Control Panel'!$G$41</f>
        <v>0</v>
      </c>
      <c r="P136" s="37"/>
    </row>
    <row r="137" spans="1:16" ht="15.75" customHeight="1" thickBot="1" x14ac:dyDescent="0.4">
      <c r="D137" s="86" t="str">
        <f>$D$93</f>
        <v>Total:</v>
      </c>
      <c r="E137" s="87">
        <f>SUM(E131:E136)</f>
        <v>87</v>
      </c>
      <c r="F137" s="87">
        <f>SUM(F131:F136)</f>
        <v>5</v>
      </c>
      <c r="G137" s="87">
        <f>SUM(G131:G136)</f>
        <v>3</v>
      </c>
      <c r="H137" s="88">
        <f>SUM(H131:H136)</f>
        <v>95</v>
      </c>
      <c r="I137" s="88">
        <f>SUM(I131:I136)</f>
        <v>0</v>
      </c>
      <c r="J137" s="164"/>
      <c r="L137" s="38" t="str">
        <f>D137</f>
        <v>Total:</v>
      </c>
      <c r="M137" s="30">
        <f>SUM(M131:M136)</f>
        <v>0</v>
      </c>
      <c r="N137" s="30">
        <f>SUM(N131:N136)</f>
        <v>0</v>
      </c>
      <c r="O137" s="30">
        <f>SUM(O131:O136)</f>
        <v>0</v>
      </c>
      <c r="P137" s="37"/>
    </row>
    <row r="138" spans="1:16" ht="15.75" customHeight="1" thickBot="1" x14ac:dyDescent="0.4">
      <c r="D138" s="61"/>
      <c r="H138" s="4"/>
      <c r="L138" s="30" t="s">
        <v>45</v>
      </c>
      <c r="M138" s="39">
        <f t="shared" ref="M138:O138" si="15">IF(M130=0,"NA",M137/M130)</f>
        <v>0</v>
      </c>
      <c r="N138" s="39">
        <f t="shared" si="15"/>
        <v>0</v>
      </c>
      <c r="O138" s="39">
        <f t="shared" si="15"/>
        <v>0</v>
      </c>
      <c r="P138" s="37"/>
    </row>
    <row r="139" spans="1:16" ht="15.75" customHeight="1" thickBot="1" x14ac:dyDescent="0.4">
      <c r="D139" s="449" t="str">
        <f>'Control Panel'!F52&amp;" - "&amp;'Control Panel'!E52</f>
        <v>4.7 - Fixed Assets</v>
      </c>
      <c r="E139" s="450"/>
      <c r="F139" s="450"/>
      <c r="G139" s="20"/>
      <c r="H139" s="20"/>
      <c r="I139" s="20" t="str">
        <f>$I$84</f>
        <v xml:space="preserve">Overall Compliance: </v>
      </c>
      <c r="J139" s="21" t="str">
        <f>IF(SUM(M148:O148)=0,"N/A",SUM(M148:O148)/SUM(M141:O141))</f>
        <v>N/A</v>
      </c>
      <c r="L139" s="30"/>
      <c r="M139" s="30"/>
      <c r="N139" s="30"/>
      <c r="O139" s="30"/>
      <c r="P139" s="37"/>
    </row>
    <row r="140" spans="1:16" ht="15.75" customHeight="1" thickBot="1" x14ac:dyDescent="0.4">
      <c r="D140" s="451" t="str">
        <f>$D$85</f>
        <v>Availability</v>
      </c>
      <c r="E140" s="453" t="str">
        <f>$E$85</f>
        <v>Priority</v>
      </c>
      <c r="F140" s="453"/>
      <c r="G140" s="453"/>
      <c r="H140" s="454" t="str">
        <f>$H$85</f>
        <v>Total</v>
      </c>
      <c r="I140" s="456" t="str">
        <f>$I$85</f>
        <v>Comments</v>
      </c>
      <c r="J140" s="469" t="str">
        <f>$J$85</f>
        <v>Availability by Type</v>
      </c>
      <c r="L140" s="30"/>
      <c r="M140" s="38" t="str">
        <f>'Control Panel'!$F$31</f>
        <v>H</v>
      </c>
      <c r="N140" s="38" t="str">
        <f>'Control Panel'!$F$32</f>
        <v>M</v>
      </c>
      <c r="O140" s="38" t="str">
        <f>'Control Panel'!$F$33</f>
        <v>L</v>
      </c>
      <c r="P140" s="37"/>
    </row>
    <row r="141" spans="1:16" ht="15.75" customHeight="1" thickBot="1" x14ac:dyDescent="0.4">
      <c r="D141" s="452"/>
      <c r="E141" s="77" t="str">
        <f>'Control Panel'!$E$31</f>
        <v>High</v>
      </c>
      <c r="F141" s="78" t="str">
        <f>'Control Panel'!$E$32</f>
        <v>Medium</v>
      </c>
      <c r="G141" s="79" t="str">
        <f>'Control Panel'!$E$33</f>
        <v>Low</v>
      </c>
      <c r="H141" s="455"/>
      <c r="I141" s="457"/>
      <c r="J141" s="470"/>
      <c r="L141" s="38" t="s">
        <v>44</v>
      </c>
      <c r="M141" s="30">
        <f>E148*'Control Panel'!$G$31*'Control Panel'!$G$36</f>
        <v>472</v>
      </c>
      <c r="N141" s="30">
        <f>F148*'Control Panel'!$G$32*'Control Panel'!$G$36</f>
        <v>70</v>
      </c>
      <c r="O141" s="30">
        <f>G148*'Control Panel'!$G$33*'Control Panel'!$G$36</f>
        <v>17</v>
      </c>
      <c r="P141" s="37"/>
    </row>
    <row r="142" spans="1:16" ht="15.75" customHeight="1" thickBot="1" x14ac:dyDescent="0.4">
      <c r="D142" s="90" t="str">
        <f>'Control Panel'!$E$36</f>
        <v>Yes</v>
      </c>
      <c r="E142" s="83">
        <f>COUNTIFS('Fixed Assets'!$C:$C,'Control Panel'!$F$31,'Fixed Assets'!$AB:$AB,'Control Panel'!$F$36)</f>
        <v>0</v>
      </c>
      <c r="F142" s="84">
        <f>COUNTIFS('Fixed Assets'!$C:$C,'Control Panel'!$F$32,'Fixed Assets'!$AB:$AB,'Control Panel'!$F$36)</f>
        <v>0</v>
      </c>
      <c r="G142" s="85">
        <f>COUNTIFS('Fixed Assets'!$C:$C,'Control Panel'!$F$33,'Fixed Assets'!$AB:$AB,'Control Panel'!$F$36)</f>
        <v>0</v>
      </c>
      <c r="H142" s="73">
        <f>SUM(E142:G142)</f>
        <v>0</v>
      </c>
      <c r="I142" s="145">
        <f>COUNTIFS('Fixed Assets'!$G:$G,"&lt;&gt;",'Fixed Assets'!$AB:$AB,'Control Panel'!$F$36)</f>
        <v>0</v>
      </c>
      <c r="J142" s="74"/>
      <c r="L142" s="38" t="str">
        <f>'Control Panel'!$F$36</f>
        <v>Y</v>
      </c>
      <c r="M142" s="30">
        <f>E142*'Control Panel'!$G$31*'Control Panel'!$G$36</f>
        <v>0</v>
      </c>
      <c r="N142" s="30">
        <f>F142*'Control Panel'!$G$32*'Control Panel'!$G$36</f>
        <v>0</v>
      </c>
      <c r="O142" s="30">
        <f>G142*'Control Panel'!$G$33*'Control Panel'!$G$36</f>
        <v>0</v>
      </c>
      <c r="P142" s="37"/>
    </row>
    <row r="143" spans="1:16" ht="15.75" customHeight="1" thickBot="1" x14ac:dyDescent="0.4">
      <c r="D143" s="70" t="str">
        <f>'Control Panel'!$E$37</f>
        <v>Reporting</v>
      </c>
      <c r="E143" s="80">
        <f>COUNTIFS('Fixed Assets'!$C:$C,'Control Panel'!$F$31,'Fixed Assets'!$AB:$AB,'Control Panel'!$F$37)</f>
        <v>0</v>
      </c>
      <c r="F143" s="81">
        <f>COUNTIFS('Fixed Assets'!$C:$C,'Control Panel'!$F$32,'Fixed Assets'!$AB:$AB,'Control Panel'!$F$37)</f>
        <v>0</v>
      </c>
      <c r="G143" s="82">
        <f>COUNTIFS('Fixed Assets'!$C:$C,'Control Panel'!$F$33,'Fixed Assets'!$AB:$AB,'Control Panel'!$F$37)</f>
        <v>0</v>
      </c>
      <c r="H143" s="71">
        <f t="shared" ref="H143:H147" si="16">SUM(E143:G143)</f>
        <v>0</v>
      </c>
      <c r="I143" s="146">
        <f>COUNTIFS('Fixed Assets'!$G:$G,"&lt;&gt;",'Fixed Assets'!$AB:$AB,'Control Panel'!$F$37)</f>
        <v>0</v>
      </c>
      <c r="J143" s="138"/>
      <c r="L143" s="38" t="str">
        <f>'Control Panel'!$F$37</f>
        <v>R</v>
      </c>
      <c r="M143" s="30">
        <f>E143*'Control Panel'!$G$31*'Control Panel'!$G$37</f>
        <v>0</v>
      </c>
      <c r="N143" s="30">
        <f>F143*'Control Panel'!$G$32*'Control Panel'!$G$37</f>
        <v>0</v>
      </c>
      <c r="O143" s="30">
        <f>G143*'Control Panel'!$G$33*'Control Panel'!$G$37</f>
        <v>0</v>
      </c>
      <c r="P143" s="37"/>
    </row>
    <row r="144" spans="1:16" ht="15.75" customHeight="1" thickBot="1" x14ac:dyDescent="0.4">
      <c r="D144" s="72" t="str">
        <f>'Control Panel'!$E$38</f>
        <v>Third Party</v>
      </c>
      <c r="E144" s="83">
        <f>COUNTIFS('Fixed Assets'!$C:$C,'Control Panel'!$F$31,'Fixed Assets'!$AB:$AB,'Control Panel'!$F$38)</f>
        <v>0</v>
      </c>
      <c r="F144" s="84">
        <f>COUNTIFS('Fixed Assets'!$C:$C,'Control Panel'!$F$32,'Fixed Assets'!$AB:$AB,'Control Panel'!$F$38)</f>
        <v>0</v>
      </c>
      <c r="G144" s="85">
        <f>COUNTIFS('Fixed Assets'!$C:$C,'Control Panel'!$F$33,'Fixed Assets'!$AB:$AB,'Control Panel'!$F$38)</f>
        <v>0</v>
      </c>
      <c r="H144" s="73">
        <f t="shared" si="16"/>
        <v>0</v>
      </c>
      <c r="I144" s="145">
        <f>COUNTIFS('Fixed Assets'!$G:$G,"&lt;&gt;",'Fixed Assets'!$AB:$AB,'Control Panel'!$F$38)</f>
        <v>0</v>
      </c>
      <c r="J144" s="138"/>
      <c r="L144" s="38" t="str">
        <f>'Control Panel'!$F$38</f>
        <v>T</v>
      </c>
      <c r="M144" s="30">
        <f>E144*'Control Panel'!$G$31*'Control Panel'!$G$38</f>
        <v>0</v>
      </c>
      <c r="N144" s="30">
        <f>F144*'Control Panel'!$G$32*'Control Panel'!$G$38</f>
        <v>0</v>
      </c>
      <c r="O144" s="30">
        <f>G144*'Control Panel'!$G$33*'Control Panel'!$G$38</f>
        <v>0</v>
      </c>
      <c r="P144" s="37"/>
    </row>
    <row r="145" spans="1:16" ht="15.75" customHeight="1" thickBot="1" x14ac:dyDescent="0.4">
      <c r="A145" s="22" t="s">
        <v>39</v>
      </c>
      <c r="B145" s="160"/>
      <c r="D145" s="75" t="str">
        <f>'Control Panel'!$E$39</f>
        <v>Modification</v>
      </c>
      <c r="E145" s="80">
        <f>COUNTIFS('Fixed Assets'!$C:$C,'Control Panel'!$F$31,'Fixed Assets'!$AB:$AB,'Control Panel'!$F$39)</f>
        <v>0</v>
      </c>
      <c r="F145" s="81">
        <f>COUNTIFS('Fixed Assets'!$C:$C,'Control Panel'!$F$32,'Fixed Assets'!$AB:$AB,'Control Panel'!$F$39)</f>
        <v>0</v>
      </c>
      <c r="G145" s="82">
        <f>COUNTIFS('Fixed Assets'!$C:$C,'Control Panel'!$F$33,'Fixed Assets'!$AB:$AB,'Control Panel'!$F$39)</f>
        <v>0</v>
      </c>
      <c r="H145" s="71">
        <f t="shared" si="16"/>
        <v>0</v>
      </c>
      <c r="I145" s="146">
        <f>COUNTIFS('Fixed Assets'!$G:$G,"&lt;&gt;",'Fixed Assets'!$AB:$AB,'Control Panel'!$F$39)</f>
        <v>0</v>
      </c>
      <c r="J145" s="138"/>
      <c r="L145" s="38" t="str">
        <f>'Control Panel'!$F$39</f>
        <v>M</v>
      </c>
      <c r="M145" s="30">
        <f>E145*'Control Panel'!$G$31*'Control Panel'!$G$39</f>
        <v>0</v>
      </c>
      <c r="N145" s="30">
        <f>F145*'Control Panel'!$G$32*'Control Panel'!$G$39</f>
        <v>0</v>
      </c>
      <c r="O145" s="30">
        <f>G145*'Control Panel'!$G$33*'Control Panel'!$G$39</f>
        <v>0</v>
      </c>
      <c r="P145" s="37"/>
    </row>
    <row r="146" spans="1:16" ht="15.75" customHeight="1" thickBot="1" x14ac:dyDescent="0.4">
      <c r="A146" s="23" t="s">
        <v>40</v>
      </c>
      <c r="B146" s="161"/>
      <c r="D146" s="76" t="str">
        <f>'Control Panel'!$E$40</f>
        <v>Future</v>
      </c>
      <c r="E146" s="83">
        <f>COUNTIFS('Fixed Assets'!$C:$C,'Control Panel'!$F$31,'Fixed Assets'!$AB:$AB,'Control Panel'!$F$40)</f>
        <v>0</v>
      </c>
      <c r="F146" s="84">
        <f>COUNTIFS('Fixed Assets'!$C:$C,'Control Panel'!$F$32,'Fixed Assets'!$AB:$AB,'Control Panel'!$F$40)</f>
        <v>0</v>
      </c>
      <c r="G146" s="85">
        <f>COUNTIFS('Fixed Assets'!$C:$C,'Control Panel'!$F$33,'Fixed Assets'!$AB:$AB,'Control Panel'!$F$40)</f>
        <v>0</v>
      </c>
      <c r="H146" s="73">
        <f t="shared" si="16"/>
        <v>0</v>
      </c>
      <c r="I146" s="145">
        <f>COUNTIFS('Fixed Assets'!$G:$G,"&lt;&gt;",'Fixed Assets'!$AB:$AB,'Control Panel'!$F$40)</f>
        <v>0</v>
      </c>
      <c r="J146" s="138"/>
      <c r="L146" s="38" t="str">
        <f>'Control Panel'!$F$40</f>
        <v>F</v>
      </c>
      <c r="M146" s="30">
        <f>E146*'Control Panel'!$G$31*'Control Panel'!$G$40</f>
        <v>0</v>
      </c>
      <c r="N146" s="30">
        <f>F146*'Control Panel'!$G$32*'Control Panel'!$G$40</f>
        <v>0</v>
      </c>
      <c r="O146" s="30">
        <f>G146*'Control Panel'!$G$33*'Control Panel'!$G$40</f>
        <v>0</v>
      </c>
      <c r="P146" s="37"/>
    </row>
    <row r="147" spans="1:16" ht="15.75" customHeight="1" thickBot="1" x14ac:dyDescent="0.4">
      <c r="A147" s="26" t="str">
        <f>IF('Fixed Assets'!$AC$12&gt;0,"Yes","No")</f>
        <v>No</v>
      </c>
      <c r="B147" s="162">
        <f>IF(A147="Yes",1,0)</f>
        <v>0</v>
      </c>
      <c r="D147" s="89" t="str">
        <f>'Control Panel'!$E$41</f>
        <v>Not Available</v>
      </c>
      <c r="E147" s="80">
        <f>COUNTIFS('Fixed Assets'!$C:$C,'Control Panel'!$F$31,'Fixed Assets'!$AB:$AB,'Control Panel'!$F$41)</f>
        <v>118</v>
      </c>
      <c r="F147" s="81">
        <f>COUNTIFS('Fixed Assets'!$C:$C,'Control Panel'!$F$32,'Fixed Assets'!$AB:$AB,'Control Panel'!$F$41)</f>
        <v>35</v>
      </c>
      <c r="G147" s="82">
        <f>COUNTIFS('Fixed Assets'!$C:$C,'Control Panel'!$F$33,'Fixed Assets'!$AB:$AB,'Control Panel'!$F$41)</f>
        <v>17</v>
      </c>
      <c r="H147" s="71">
        <f t="shared" si="16"/>
        <v>170</v>
      </c>
      <c r="I147" s="146">
        <f>COUNTIFS('Fixed Assets'!$G:$G,"&lt;&gt;",'Fixed Assets'!$AB:$AB,'Control Panel'!$F$41)</f>
        <v>0</v>
      </c>
      <c r="J147" s="138"/>
      <c r="L147" s="38" t="str">
        <f>'Control Panel'!$F$41</f>
        <v>N</v>
      </c>
      <c r="M147" s="30">
        <f>E147*'Control Panel'!$G$31*'Control Panel'!$G$41</f>
        <v>0</v>
      </c>
      <c r="N147" s="30">
        <f>F147*'Control Panel'!$G$32*'Control Panel'!$G$41</f>
        <v>0</v>
      </c>
      <c r="O147" s="30">
        <f>G147*'Control Panel'!$G$33*'Control Panel'!$G$41</f>
        <v>0</v>
      </c>
      <c r="P147" s="37"/>
    </row>
    <row r="148" spans="1:16" ht="15.75" customHeight="1" thickBot="1" x14ac:dyDescent="0.4">
      <c r="D148" s="86" t="str">
        <f>$D$93</f>
        <v>Total:</v>
      </c>
      <c r="E148" s="87">
        <f>SUM(E142:E147)</f>
        <v>118</v>
      </c>
      <c r="F148" s="87">
        <f>SUM(F142:F147)</f>
        <v>35</v>
      </c>
      <c r="G148" s="87">
        <f>SUM(G142:G147)</f>
        <v>17</v>
      </c>
      <c r="H148" s="88">
        <f>SUM(H142:H147)</f>
        <v>170</v>
      </c>
      <c r="I148" s="88">
        <f>SUM(I142:I147)</f>
        <v>0</v>
      </c>
      <c r="J148" s="164"/>
      <c r="L148" s="38" t="str">
        <f>D148</f>
        <v>Total:</v>
      </c>
      <c r="M148" s="30">
        <f>SUM(M142:M147)</f>
        <v>0</v>
      </c>
      <c r="N148" s="30">
        <f>SUM(N142:N147)</f>
        <v>0</v>
      </c>
      <c r="O148" s="30">
        <f>SUM(O142:O147)</f>
        <v>0</v>
      </c>
      <c r="P148" s="37"/>
    </row>
    <row r="149" spans="1:16" ht="15.75" customHeight="1" thickBot="1" x14ac:dyDescent="0.4">
      <c r="D149" s="61"/>
      <c r="H149" s="4"/>
      <c r="L149" s="30" t="s">
        <v>45</v>
      </c>
      <c r="M149" s="39">
        <f t="shared" ref="M149:O149" si="17">IF(M141=0,"NA",M148/M141)</f>
        <v>0</v>
      </c>
      <c r="N149" s="39">
        <f t="shared" si="17"/>
        <v>0</v>
      </c>
      <c r="O149" s="39">
        <f t="shared" si="17"/>
        <v>0</v>
      </c>
      <c r="P149" s="37"/>
    </row>
    <row r="150" spans="1:16" ht="15.75" customHeight="1" thickBot="1" x14ac:dyDescent="0.4">
      <c r="D150" s="449" t="str">
        <f>'Control Panel'!F53&amp;" - "&amp;'Control Panel'!E53</f>
        <v>4.8 - General and Technical</v>
      </c>
      <c r="E150" s="450"/>
      <c r="F150" s="450"/>
      <c r="G150" s="20"/>
      <c r="H150" s="20"/>
      <c r="I150" s="20" t="str">
        <f>$I$84</f>
        <v xml:space="preserve">Overall Compliance: </v>
      </c>
      <c r="J150" s="21" t="str">
        <f>IF(SUM(M159:O159)=0,"N/A",SUM(M159:O159)/SUM(M152:O152))</f>
        <v>N/A</v>
      </c>
      <c r="L150" s="30"/>
      <c r="M150" s="30"/>
      <c r="N150" s="30"/>
      <c r="O150" s="30"/>
      <c r="P150" s="37"/>
    </row>
    <row r="151" spans="1:16" ht="15.75" customHeight="1" thickBot="1" x14ac:dyDescent="0.4">
      <c r="D151" s="451" t="str">
        <f>$D$85</f>
        <v>Availability</v>
      </c>
      <c r="E151" s="453" t="str">
        <f>$E$85</f>
        <v>Priority</v>
      </c>
      <c r="F151" s="453"/>
      <c r="G151" s="453"/>
      <c r="H151" s="454" t="str">
        <f>$H$85</f>
        <v>Total</v>
      </c>
      <c r="I151" s="456" t="str">
        <f>$I$85</f>
        <v>Comments</v>
      </c>
      <c r="J151" s="469" t="str">
        <f>$J$85</f>
        <v>Availability by Type</v>
      </c>
      <c r="L151" s="30"/>
      <c r="M151" s="38" t="str">
        <f>'Control Panel'!$F$31</f>
        <v>H</v>
      </c>
      <c r="N151" s="38" t="str">
        <f>'Control Panel'!$F$32</f>
        <v>M</v>
      </c>
      <c r="O151" s="38" t="str">
        <f>'Control Panel'!$F$33</f>
        <v>L</v>
      </c>
      <c r="P151" s="37"/>
    </row>
    <row r="152" spans="1:16" ht="15.75" customHeight="1" thickBot="1" x14ac:dyDescent="0.4">
      <c r="D152" s="452"/>
      <c r="E152" s="77" t="str">
        <f>'Control Panel'!$E$31</f>
        <v>High</v>
      </c>
      <c r="F152" s="78" t="str">
        <f>'Control Panel'!$E$32</f>
        <v>Medium</v>
      </c>
      <c r="G152" s="79" t="str">
        <f>'Control Panel'!$E$33</f>
        <v>Low</v>
      </c>
      <c r="H152" s="455"/>
      <c r="I152" s="457"/>
      <c r="J152" s="470"/>
      <c r="L152" s="38" t="s">
        <v>44</v>
      </c>
      <c r="M152" s="30">
        <f>E159*'Control Panel'!$G$31*'Control Panel'!$G$36</f>
        <v>648</v>
      </c>
      <c r="N152" s="30">
        <f>F159*'Control Panel'!$G$32*'Control Panel'!$G$36</f>
        <v>70</v>
      </c>
      <c r="O152" s="30">
        <f>G159*'Control Panel'!$G$33*'Control Panel'!$G$36</f>
        <v>5</v>
      </c>
      <c r="P152" s="37"/>
    </row>
    <row r="153" spans="1:16" ht="15.75" customHeight="1" thickBot="1" x14ac:dyDescent="0.4">
      <c r="D153" s="90" t="str">
        <f>'Control Panel'!$E$36</f>
        <v>Yes</v>
      </c>
      <c r="E153" s="83">
        <f>COUNTIFS('General and Technical'!$C:$C,'Control Panel'!$F$31,'General and Technical'!$AB:$AB,'Control Panel'!$F$36)</f>
        <v>0</v>
      </c>
      <c r="F153" s="84">
        <f>COUNTIFS('General and Technical'!$C:$C,'Control Panel'!$F$32,'General and Technical'!$AB:$AB,'Control Panel'!$F$36)</f>
        <v>0</v>
      </c>
      <c r="G153" s="85">
        <f>COUNTIFS('General and Technical'!$C:$C,'Control Panel'!$F$33,'General and Technical'!$AB:$AB,'Control Panel'!$F$36)</f>
        <v>0</v>
      </c>
      <c r="H153" s="73">
        <f>SUM(E153:G153)</f>
        <v>0</v>
      </c>
      <c r="I153" s="145">
        <f>COUNTIFS('General and Technical'!$G:$G,"&lt;&gt;",'General and Technical'!$AB:$AB,'Control Panel'!$F$36)</f>
        <v>0</v>
      </c>
      <c r="J153" s="74"/>
      <c r="L153" s="38" t="str">
        <f>'Control Panel'!$F$36</f>
        <v>Y</v>
      </c>
      <c r="M153" s="30">
        <f>E153*'Control Panel'!$G$31*'Control Panel'!$G$36</f>
        <v>0</v>
      </c>
      <c r="N153" s="30">
        <f>F153*'Control Panel'!$G$32*'Control Panel'!$G$36</f>
        <v>0</v>
      </c>
      <c r="O153" s="30">
        <f>G153*'Control Panel'!$G$33*'Control Panel'!$G$36</f>
        <v>0</v>
      </c>
      <c r="P153" s="37"/>
    </row>
    <row r="154" spans="1:16" ht="15.75" customHeight="1" thickBot="1" x14ac:dyDescent="0.4">
      <c r="D154" s="70" t="str">
        <f>'Control Panel'!$E$37</f>
        <v>Reporting</v>
      </c>
      <c r="E154" s="80">
        <f>COUNTIFS('General and Technical'!$C:$C,'Control Panel'!$F$31,'General and Technical'!$AB:$AB,'Control Panel'!$F$37)</f>
        <v>0</v>
      </c>
      <c r="F154" s="81">
        <f>COUNTIFS('General and Technical'!$C:$C,'Control Panel'!$F$32,'General and Technical'!$AB:$AB,'Control Panel'!$F$37)</f>
        <v>0</v>
      </c>
      <c r="G154" s="82">
        <f>COUNTIFS('General and Technical'!$C:$C,'Control Panel'!$F$33,'General and Technical'!$AB:$AB,'Control Panel'!$F$37)</f>
        <v>0</v>
      </c>
      <c r="H154" s="71">
        <f t="shared" ref="H154:H158" si="18">SUM(E154:G154)</f>
        <v>0</v>
      </c>
      <c r="I154" s="146">
        <f>COUNTIFS('General and Technical'!$G:$G,"&lt;&gt;",'General and Technical'!$AB:$AB,'Control Panel'!$F$37)</f>
        <v>0</v>
      </c>
      <c r="J154" s="138"/>
      <c r="L154" s="38" t="str">
        <f>'Control Panel'!$F$37</f>
        <v>R</v>
      </c>
      <c r="M154" s="30">
        <f>E154*'Control Panel'!$G$31*'Control Panel'!$G$37</f>
        <v>0</v>
      </c>
      <c r="N154" s="30">
        <f>F154*'Control Panel'!$G$32*'Control Panel'!$G$37</f>
        <v>0</v>
      </c>
      <c r="O154" s="30">
        <f>G154*'Control Panel'!$G$33*'Control Panel'!$G$37</f>
        <v>0</v>
      </c>
      <c r="P154" s="37"/>
    </row>
    <row r="155" spans="1:16" ht="15.75" customHeight="1" thickBot="1" x14ac:dyDescent="0.4">
      <c r="D155" s="72" t="str">
        <f>'Control Panel'!$E$38</f>
        <v>Third Party</v>
      </c>
      <c r="E155" s="83">
        <f>COUNTIFS('General and Technical'!$C:$C,'Control Panel'!$F$31,'General and Technical'!$AB:$AB,'Control Panel'!$F$38)</f>
        <v>0</v>
      </c>
      <c r="F155" s="84">
        <f>COUNTIFS('General and Technical'!$C:$C,'Control Panel'!$F$32,'General and Technical'!$AB:$AB,'Control Panel'!$F$38)</f>
        <v>0</v>
      </c>
      <c r="G155" s="85">
        <f>COUNTIFS('General and Technical'!$C:$C,'Control Panel'!$F$33,'General and Technical'!$AB:$AB,'Control Panel'!$F$38)</f>
        <v>0</v>
      </c>
      <c r="H155" s="73">
        <f t="shared" si="18"/>
        <v>0</v>
      </c>
      <c r="I155" s="145">
        <f>COUNTIFS('General and Technical'!$G:$G,"&lt;&gt;",'General and Technical'!$AB:$AB,'Control Panel'!$F$38)</f>
        <v>0</v>
      </c>
      <c r="J155" s="138"/>
      <c r="L155" s="38" t="str">
        <f>'Control Panel'!$F$38</f>
        <v>T</v>
      </c>
      <c r="M155" s="30">
        <f>E155*'Control Panel'!$G$31*'Control Panel'!$G$38</f>
        <v>0</v>
      </c>
      <c r="N155" s="30">
        <f>F155*'Control Panel'!$G$32*'Control Panel'!$G$38</f>
        <v>0</v>
      </c>
      <c r="O155" s="30">
        <f>G155*'Control Panel'!$G$33*'Control Panel'!$G$38</f>
        <v>0</v>
      </c>
      <c r="P155" s="37"/>
    </row>
    <row r="156" spans="1:16" ht="15.75" customHeight="1" thickBot="1" x14ac:dyDescent="0.4">
      <c r="A156" s="22" t="s">
        <v>39</v>
      </c>
      <c r="B156" s="160"/>
      <c r="D156" s="75" t="str">
        <f>'Control Panel'!$E$39</f>
        <v>Modification</v>
      </c>
      <c r="E156" s="80">
        <f>COUNTIFS('General and Technical'!$C:$C,'Control Panel'!$F$31,'General and Technical'!$AB:$AB,'Control Panel'!$F$39)</f>
        <v>0</v>
      </c>
      <c r="F156" s="81">
        <f>COUNTIFS('General and Technical'!$C:$C,'Control Panel'!$F$32,'General and Technical'!$AB:$AB,'Control Panel'!$F$39)</f>
        <v>0</v>
      </c>
      <c r="G156" s="82">
        <f>COUNTIFS('General and Technical'!$C:$C,'Control Panel'!$F$33,'General and Technical'!$AB:$AB,'Control Panel'!$F$39)</f>
        <v>0</v>
      </c>
      <c r="H156" s="71">
        <f t="shared" si="18"/>
        <v>0</v>
      </c>
      <c r="I156" s="146">
        <f>COUNTIFS('General and Technical'!$G:$G,"&lt;&gt;",'General and Technical'!$AB:$AB,'Control Panel'!$F$39)</f>
        <v>0</v>
      </c>
      <c r="J156" s="138"/>
      <c r="L156" s="38" t="str">
        <f>'Control Panel'!$F$39</f>
        <v>M</v>
      </c>
      <c r="M156" s="30">
        <f>E156*'Control Panel'!$G$31*'Control Panel'!$G$39</f>
        <v>0</v>
      </c>
      <c r="N156" s="30">
        <f>F156*'Control Panel'!$G$32*'Control Panel'!$G$39</f>
        <v>0</v>
      </c>
      <c r="O156" s="30">
        <f>G156*'Control Panel'!$G$33*'Control Panel'!$G$39</f>
        <v>0</v>
      </c>
      <c r="P156" s="37"/>
    </row>
    <row r="157" spans="1:16" ht="15.75" customHeight="1" thickBot="1" x14ac:dyDescent="0.4">
      <c r="A157" s="23" t="s">
        <v>40</v>
      </c>
      <c r="B157" s="161"/>
      <c r="D157" s="76" t="str">
        <f>'Control Panel'!$E$40</f>
        <v>Future</v>
      </c>
      <c r="E157" s="83">
        <f>COUNTIFS('General and Technical'!$C:$C,'Control Panel'!$F$31,'General and Technical'!$AB:$AB,'Control Panel'!$F$40)</f>
        <v>0</v>
      </c>
      <c r="F157" s="84">
        <f>COUNTIFS('General and Technical'!$C:$C,'Control Panel'!$F$32,'General and Technical'!$AB:$AB,'Control Panel'!$F$40)</f>
        <v>0</v>
      </c>
      <c r="G157" s="85">
        <f>COUNTIFS('General and Technical'!$C:$C,'Control Panel'!$F$33,'General and Technical'!$AB:$AB,'Control Panel'!$F$40)</f>
        <v>0</v>
      </c>
      <c r="H157" s="73">
        <f t="shared" si="18"/>
        <v>0</v>
      </c>
      <c r="I157" s="145">
        <f>COUNTIFS('General and Technical'!$G:$G,"&lt;&gt;",'General and Technical'!$AB:$AB,'Control Panel'!$F$40)</f>
        <v>0</v>
      </c>
      <c r="J157" s="138"/>
      <c r="L157" s="38" t="str">
        <f>'Control Panel'!$F$40</f>
        <v>F</v>
      </c>
      <c r="M157" s="30">
        <f>E157*'Control Panel'!$G$31*'Control Panel'!$G$40</f>
        <v>0</v>
      </c>
      <c r="N157" s="30">
        <f>F157*'Control Panel'!$G$32*'Control Panel'!$G$40</f>
        <v>0</v>
      </c>
      <c r="O157" s="30">
        <f>G157*'Control Panel'!$G$33*'Control Panel'!$G$40</f>
        <v>0</v>
      </c>
      <c r="P157" s="37"/>
    </row>
    <row r="158" spans="1:16" ht="15.75" customHeight="1" thickBot="1" x14ac:dyDescent="0.4">
      <c r="A158" s="26" t="str">
        <f>IF('General and Technical'!$AC$12&gt;0,"Yes","No")</f>
        <v>No</v>
      </c>
      <c r="B158" s="162">
        <f>IF(A158="Yes",1,0)</f>
        <v>0</v>
      </c>
      <c r="D158" s="89" t="str">
        <f>'Control Panel'!$E$41</f>
        <v>Not Available</v>
      </c>
      <c r="E158" s="80">
        <f>COUNTIFS('General and Technical'!$C:$C,'Control Panel'!$F$31,'General and Technical'!$AB:$AB,'Control Panel'!$F$41)</f>
        <v>162</v>
      </c>
      <c r="F158" s="81">
        <f>COUNTIFS('General and Technical'!$C:$C,'Control Panel'!$F$32,'General and Technical'!$AB:$AB,'Control Panel'!$F$41)</f>
        <v>35</v>
      </c>
      <c r="G158" s="82">
        <f>COUNTIFS('General and Technical'!$C:$C,'Control Panel'!$F$33,'General and Technical'!$AB:$AB,'Control Panel'!$F$41)</f>
        <v>5</v>
      </c>
      <c r="H158" s="71">
        <f t="shared" si="18"/>
        <v>202</v>
      </c>
      <c r="I158" s="146">
        <f>COUNTIFS('General and Technical'!$G:$G,"&lt;&gt;",'General and Technical'!$AB:$AB,'Control Panel'!$F$41)</f>
        <v>0</v>
      </c>
      <c r="J158" s="138"/>
      <c r="L158" s="38" t="str">
        <f>'Control Panel'!$F$41</f>
        <v>N</v>
      </c>
      <c r="M158" s="30">
        <f>E158*'Control Panel'!$G$31*'Control Panel'!$G$41</f>
        <v>0</v>
      </c>
      <c r="N158" s="30">
        <f>F158*'Control Panel'!$G$32*'Control Panel'!$G$41</f>
        <v>0</v>
      </c>
      <c r="O158" s="30">
        <f>G158*'Control Panel'!$G$33*'Control Panel'!$G$41</f>
        <v>0</v>
      </c>
      <c r="P158" s="37"/>
    </row>
    <row r="159" spans="1:16" ht="15.75" customHeight="1" thickBot="1" x14ac:dyDescent="0.4">
      <c r="D159" s="86" t="str">
        <f>$D$93</f>
        <v>Total:</v>
      </c>
      <c r="E159" s="87">
        <f>SUM(E153:E158)</f>
        <v>162</v>
      </c>
      <c r="F159" s="87">
        <f>SUM(F153:F158)</f>
        <v>35</v>
      </c>
      <c r="G159" s="87">
        <f>SUM(G153:G158)</f>
        <v>5</v>
      </c>
      <c r="H159" s="88">
        <f>SUM(H153:H158)</f>
        <v>202</v>
      </c>
      <c r="I159" s="88">
        <f>SUM(I153:I158)</f>
        <v>0</v>
      </c>
      <c r="J159" s="164"/>
      <c r="L159" s="38" t="str">
        <f>D159</f>
        <v>Total:</v>
      </c>
      <c r="M159" s="30">
        <f>SUM(M153:M158)</f>
        <v>0</v>
      </c>
      <c r="N159" s="30">
        <f>SUM(N153:N158)</f>
        <v>0</v>
      </c>
      <c r="O159" s="30">
        <f>SUM(O153:O158)</f>
        <v>0</v>
      </c>
      <c r="P159" s="37"/>
    </row>
    <row r="160" spans="1:16" ht="15.75" customHeight="1" thickBot="1" x14ac:dyDescent="0.4">
      <c r="D160" s="61"/>
      <c r="H160" s="4"/>
      <c r="L160" s="30" t="s">
        <v>45</v>
      </c>
      <c r="M160" s="39">
        <f t="shared" ref="M160:O160" si="19">IF(M152=0,"NA",M159/M152)</f>
        <v>0</v>
      </c>
      <c r="N160" s="39">
        <f t="shared" si="19"/>
        <v>0</v>
      </c>
      <c r="O160" s="39">
        <f t="shared" si="19"/>
        <v>0</v>
      </c>
      <c r="P160" s="37"/>
    </row>
    <row r="161" spans="1:16" ht="15.75" customHeight="1" thickBot="1" x14ac:dyDescent="0.4">
      <c r="D161" s="449" t="str">
        <f>'Control Panel'!F54&amp;" - "&amp;'Control Panel'!E54</f>
        <v>4.9 - General Ledger</v>
      </c>
      <c r="E161" s="450"/>
      <c r="F161" s="450"/>
      <c r="G161" s="20"/>
      <c r="H161" s="20"/>
      <c r="I161" s="20" t="str">
        <f>$I$84</f>
        <v xml:space="preserve">Overall Compliance: </v>
      </c>
      <c r="J161" s="21" t="str">
        <f>IF(SUM(M170:O170)=0,"N/A",SUM(M170:O170)/SUM(M163:O163))</f>
        <v>N/A</v>
      </c>
      <c r="L161" s="30"/>
      <c r="M161" s="30"/>
      <c r="N161" s="30"/>
      <c r="O161" s="30"/>
      <c r="P161" s="37"/>
    </row>
    <row r="162" spans="1:16" ht="15.75" customHeight="1" thickBot="1" x14ac:dyDescent="0.4">
      <c r="D162" s="451" t="str">
        <f>$D$85</f>
        <v>Availability</v>
      </c>
      <c r="E162" s="453" t="str">
        <f>$E$85</f>
        <v>Priority</v>
      </c>
      <c r="F162" s="453"/>
      <c r="G162" s="453"/>
      <c r="H162" s="454" t="str">
        <f>$H$85</f>
        <v>Total</v>
      </c>
      <c r="I162" s="456" t="str">
        <f>$I$85</f>
        <v>Comments</v>
      </c>
      <c r="J162" s="469" t="str">
        <f>$J$85</f>
        <v>Availability by Type</v>
      </c>
      <c r="L162" s="30"/>
      <c r="M162" s="38" t="str">
        <f>'Control Panel'!$F$31</f>
        <v>H</v>
      </c>
      <c r="N162" s="38" t="str">
        <f>'Control Panel'!$F$32</f>
        <v>M</v>
      </c>
      <c r="O162" s="38" t="str">
        <f>'Control Panel'!$F$33</f>
        <v>L</v>
      </c>
      <c r="P162" s="37"/>
    </row>
    <row r="163" spans="1:16" ht="15.75" customHeight="1" thickBot="1" x14ac:dyDescent="0.4">
      <c r="D163" s="452"/>
      <c r="E163" s="77" t="str">
        <f>'Control Panel'!$E$31</f>
        <v>High</v>
      </c>
      <c r="F163" s="78" t="str">
        <f>'Control Panel'!$E$32</f>
        <v>Medium</v>
      </c>
      <c r="G163" s="79" t="str">
        <f>'Control Panel'!$E$33</f>
        <v>Low</v>
      </c>
      <c r="H163" s="455"/>
      <c r="I163" s="457"/>
      <c r="J163" s="470"/>
      <c r="L163" s="38" t="s">
        <v>44</v>
      </c>
      <c r="M163" s="30">
        <f>E170*'Control Panel'!$G$31*'Control Panel'!$G$36</f>
        <v>532</v>
      </c>
      <c r="N163" s="30">
        <f>F170*'Control Panel'!$G$32*'Control Panel'!$G$36</f>
        <v>26</v>
      </c>
      <c r="O163" s="30">
        <f>G170*'Control Panel'!$G$33*'Control Panel'!$G$36</f>
        <v>4</v>
      </c>
      <c r="P163" s="37"/>
    </row>
    <row r="164" spans="1:16" ht="15.75" customHeight="1" thickBot="1" x14ac:dyDescent="0.4">
      <c r="D164" s="90" t="str">
        <f>'Control Panel'!$E$36</f>
        <v>Yes</v>
      </c>
      <c r="E164" s="83">
        <f>COUNTIFS('General Ledger'!$C:$C,'Control Panel'!$F$31,'General Ledger'!$AB:$AB,'Control Panel'!$F$36)</f>
        <v>0</v>
      </c>
      <c r="F164" s="84">
        <f>COUNTIFS('General Ledger'!$C:$C,'Control Panel'!$F$32,'General Ledger'!$AB:$AB,'Control Panel'!$F$36)</f>
        <v>0</v>
      </c>
      <c r="G164" s="85">
        <f>COUNTIFS('General Ledger'!$C:$C,'Control Panel'!$F$33,'General Ledger'!$AB:$AB,'Control Panel'!$F$36)</f>
        <v>0</v>
      </c>
      <c r="H164" s="73">
        <f>SUM(E164:G164)</f>
        <v>0</v>
      </c>
      <c r="I164" s="145">
        <f>COUNTIFS('General Ledger'!$G:$G,"&lt;&gt;",'General Ledger'!$AB:$AB,'Control Panel'!$F$36)</f>
        <v>0</v>
      </c>
      <c r="J164" s="74"/>
      <c r="L164" s="38" t="str">
        <f>'Control Panel'!$F$36</f>
        <v>Y</v>
      </c>
      <c r="M164" s="30">
        <f>E164*'Control Panel'!$G$31*'Control Panel'!$G$36</f>
        <v>0</v>
      </c>
      <c r="N164" s="30">
        <f>F164*'Control Panel'!$G$32*'Control Panel'!$G$36</f>
        <v>0</v>
      </c>
      <c r="O164" s="30">
        <f>G164*'Control Panel'!$G$33*'Control Panel'!$G$36</f>
        <v>0</v>
      </c>
      <c r="P164" s="37"/>
    </row>
    <row r="165" spans="1:16" ht="15.75" customHeight="1" thickBot="1" x14ac:dyDescent="0.4">
      <c r="D165" s="70" t="str">
        <f>'Control Panel'!$E$37</f>
        <v>Reporting</v>
      </c>
      <c r="E165" s="80">
        <f>COUNTIFS('General Ledger'!$C:$C,'Control Panel'!$F$31,'General Ledger'!$AB:$AB,'Control Panel'!$F$37)</f>
        <v>0</v>
      </c>
      <c r="F165" s="81">
        <f>COUNTIFS('General Ledger'!$C:$C,'Control Panel'!$F$32,'General Ledger'!$AB:$AB,'Control Panel'!$F$37)</f>
        <v>0</v>
      </c>
      <c r="G165" s="82">
        <f>COUNTIFS('General Ledger'!$C:$C,'Control Panel'!$F$33,'General Ledger'!$AB:$AB,'Control Panel'!$F$37)</f>
        <v>0</v>
      </c>
      <c r="H165" s="71">
        <f t="shared" ref="H165:H169" si="20">SUM(E165:G165)</f>
        <v>0</v>
      </c>
      <c r="I165" s="146">
        <f>COUNTIFS('General Ledger'!$G:$G,"&lt;&gt;",'General Ledger'!$AB:$AB,'Control Panel'!$F$37)</f>
        <v>0</v>
      </c>
      <c r="J165" s="138"/>
      <c r="L165" s="38" t="str">
        <f>'Control Panel'!$F$37</f>
        <v>R</v>
      </c>
      <c r="M165" s="30">
        <f>E165*'Control Panel'!$G$31*'Control Panel'!$G$37</f>
        <v>0</v>
      </c>
      <c r="N165" s="30">
        <f>F165*'Control Panel'!$G$32*'Control Panel'!$G$37</f>
        <v>0</v>
      </c>
      <c r="O165" s="30">
        <f>G165*'Control Panel'!$G$33*'Control Panel'!$G$37</f>
        <v>0</v>
      </c>
      <c r="P165" s="37"/>
    </row>
    <row r="166" spans="1:16" ht="15.75" customHeight="1" thickBot="1" x14ac:dyDescent="0.4">
      <c r="D166" s="72" t="str">
        <f>'Control Panel'!$E$38</f>
        <v>Third Party</v>
      </c>
      <c r="E166" s="83">
        <f>COUNTIFS('General Ledger'!$C:$C,'Control Panel'!$F$31,'General Ledger'!$AB:$AB,'Control Panel'!$F$38)</f>
        <v>0</v>
      </c>
      <c r="F166" s="84">
        <f>COUNTIFS('General Ledger'!$C:$C,'Control Panel'!$F$32,'General Ledger'!$AB:$AB,'Control Panel'!$F$38)</f>
        <v>0</v>
      </c>
      <c r="G166" s="85">
        <f>COUNTIFS('General Ledger'!$C:$C,'Control Panel'!$F$33,'General Ledger'!$AB:$AB,'Control Panel'!$F$38)</f>
        <v>0</v>
      </c>
      <c r="H166" s="73">
        <f t="shared" si="20"/>
        <v>0</v>
      </c>
      <c r="I166" s="145">
        <f>COUNTIFS('General Ledger'!$G:$G,"&lt;&gt;",'General Ledger'!$AB:$AB,'Control Panel'!$F$38)</f>
        <v>0</v>
      </c>
      <c r="J166" s="138"/>
      <c r="L166" s="38" t="str">
        <f>'Control Panel'!$F$38</f>
        <v>T</v>
      </c>
      <c r="M166" s="30">
        <f>E166*'Control Panel'!$G$31*'Control Panel'!$G$38</f>
        <v>0</v>
      </c>
      <c r="N166" s="30">
        <f>F166*'Control Panel'!$G$32*'Control Panel'!$G$38</f>
        <v>0</v>
      </c>
      <c r="O166" s="30">
        <f>G166*'Control Panel'!$G$33*'Control Panel'!$G$38</f>
        <v>0</v>
      </c>
      <c r="P166" s="37"/>
    </row>
    <row r="167" spans="1:16" ht="15.75" customHeight="1" thickBot="1" x14ac:dyDescent="0.4">
      <c r="A167" s="22" t="s">
        <v>39</v>
      </c>
      <c r="B167" s="160"/>
      <c r="D167" s="75" t="str">
        <f>'Control Panel'!$E$39</f>
        <v>Modification</v>
      </c>
      <c r="E167" s="80">
        <f>COUNTIFS('General Ledger'!$C:$C,'Control Panel'!$F$31,'General Ledger'!$AB:$AB,'Control Panel'!$F$39)</f>
        <v>0</v>
      </c>
      <c r="F167" s="81">
        <f>COUNTIFS('General Ledger'!$C:$C,'Control Panel'!$F$32,'General Ledger'!$AB:$AB,'Control Panel'!$F$39)</f>
        <v>0</v>
      </c>
      <c r="G167" s="82">
        <f>COUNTIFS('General Ledger'!$C:$C,'Control Panel'!$F$33,'General Ledger'!$AB:$AB,'Control Panel'!$F$39)</f>
        <v>0</v>
      </c>
      <c r="H167" s="71">
        <f t="shared" si="20"/>
        <v>0</v>
      </c>
      <c r="I167" s="146">
        <f>COUNTIFS('General Ledger'!$G:$G,"&lt;&gt;",'General Ledger'!$AB:$AB,'Control Panel'!$F$39)</f>
        <v>0</v>
      </c>
      <c r="J167" s="138"/>
      <c r="L167" s="38" t="str">
        <f>'Control Panel'!$F$39</f>
        <v>M</v>
      </c>
      <c r="M167" s="30">
        <f>E167*'Control Panel'!$G$31*'Control Panel'!$G$39</f>
        <v>0</v>
      </c>
      <c r="N167" s="30">
        <f>F167*'Control Panel'!$G$32*'Control Panel'!$G$39</f>
        <v>0</v>
      </c>
      <c r="O167" s="30">
        <f>G167*'Control Panel'!$G$33*'Control Panel'!$G$39</f>
        <v>0</v>
      </c>
      <c r="P167" s="37"/>
    </row>
    <row r="168" spans="1:16" ht="15.75" customHeight="1" thickBot="1" x14ac:dyDescent="0.4">
      <c r="A168" s="23" t="s">
        <v>40</v>
      </c>
      <c r="B168" s="161"/>
      <c r="D168" s="76" t="str">
        <f>'Control Panel'!$E$40</f>
        <v>Future</v>
      </c>
      <c r="E168" s="83">
        <f>COUNTIFS('General Ledger'!$C:$C,'Control Panel'!$F$31,'General Ledger'!$AB:$AB,'Control Panel'!$F$40)</f>
        <v>0</v>
      </c>
      <c r="F168" s="84">
        <f>COUNTIFS('General Ledger'!$C:$C,'Control Panel'!$F$32,'General Ledger'!$AB:$AB,'Control Panel'!$F$40)</f>
        <v>0</v>
      </c>
      <c r="G168" s="85">
        <f>COUNTIFS('General Ledger'!$C:$C,'Control Panel'!$F$33,'General Ledger'!$AB:$AB,'Control Panel'!$F$40)</f>
        <v>0</v>
      </c>
      <c r="H168" s="73">
        <f t="shared" si="20"/>
        <v>0</v>
      </c>
      <c r="I168" s="145">
        <f>COUNTIFS('General Ledger'!$G:$G,"&lt;&gt;",'General Ledger'!$AB:$AB,'Control Panel'!$F$40)</f>
        <v>0</v>
      </c>
      <c r="J168" s="138"/>
      <c r="L168" s="38" t="str">
        <f>'Control Panel'!$F$40</f>
        <v>F</v>
      </c>
      <c r="M168" s="30">
        <f>E168*'Control Panel'!$G$31*'Control Panel'!$G$40</f>
        <v>0</v>
      </c>
      <c r="N168" s="30">
        <f>F168*'Control Panel'!$G$32*'Control Panel'!$G$40</f>
        <v>0</v>
      </c>
      <c r="O168" s="30">
        <f>G168*'Control Panel'!$G$33*'Control Panel'!$G$40</f>
        <v>0</v>
      </c>
      <c r="P168" s="37"/>
    </row>
    <row r="169" spans="1:16" ht="15.75" customHeight="1" thickBot="1" x14ac:dyDescent="0.4">
      <c r="A169" s="26" t="str">
        <f>IF('General Ledger'!$AC$12&gt;0,"Yes","No")</f>
        <v>No</v>
      </c>
      <c r="B169" s="162">
        <f>IF(A169="Yes",1,0)</f>
        <v>0</v>
      </c>
      <c r="D169" s="89" t="str">
        <f>'Control Panel'!$E$41</f>
        <v>Not Available</v>
      </c>
      <c r="E169" s="80">
        <f>COUNTIFS('General Ledger'!$C:$C,'Control Panel'!$F$31,'General Ledger'!$AB:$AB,'Control Panel'!$F$41)</f>
        <v>133</v>
      </c>
      <c r="F169" s="81">
        <f>COUNTIFS('General Ledger'!$C:$C,'Control Panel'!$F$32,'General Ledger'!$AB:$AB,'Control Panel'!$F$41)</f>
        <v>13</v>
      </c>
      <c r="G169" s="82">
        <f>COUNTIFS('General Ledger'!$C:$C,'Control Panel'!$F$33,'General Ledger'!$AB:$AB,'Control Panel'!$F$41)</f>
        <v>4</v>
      </c>
      <c r="H169" s="71">
        <f t="shared" si="20"/>
        <v>150</v>
      </c>
      <c r="I169" s="146">
        <f>COUNTIFS('General Ledger'!$G:$G,"&lt;&gt;",'General Ledger'!$AB:$AB,'Control Panel'!$F$41)</f>
        <v>0</v>
      </c>
      <c r="J169" s="138"/>
      <c r="L169" s="38" t="str">
        <f>'Control Panel'!$F$41</f>
        <v>N</v>
      </c>
      <c r="M169" s="30">
        <f>E169*'Control Panel'!$G$31*'Control Panel'!$G$41</f>
        <v>0</v>
      </c>
      <c r="N169" s="30">
        <f>F169*'Control Panel'!$G$32*'Control Panel'!$G$41</f>
        <v>0</v>
      </c>
      <c r="O169" s="30">
        <f>G169*'Control Panel'!$G$33*'Control Panel'!$G$41</f>
        <v>0</v>
      </c>
      <c r="P169" s="37"/>
    </row>
    <row r="170" spans="1:16" ht="15.75" customHeight="1" thickBot="1" x14ac:dyDescent="0.4">
      <c r="D170" s="86" t="str">
        <f>$D$93</f>
        <v>Total:</v>
      </c>
      <c r="E170" s="87">
        <f>SUM(E164:E169)</f>
        <v>133</v>
      </c>
      <c r="F170" s="87">
        <f>SUM(F164:F169)</f>
        <v>13</v>
      </c>
      <c r="G170" s="87">
        <f>SUM(G164:G169)</f>
        <v>4</v>
      </c>
      <c r="H170" s="88">
        <f>SUM(H164:H169)</f>
        <v>150</v>
      </c>
      <c r="I170" s="88">
        <f>SUM(I164:I169)</f>
        <v>0</v>
      </c>
      <c r="J170" s="164"/>
      <c r="L170" s="38" t="str">
        <f>D170</f>
        <v>Total:</v>
      </c>
      <c r="M170" s="30">
        <f>SUM(M164:M169)</f>
        <v>0</v>
      </c>
      <c r="N170" s="30">
        <f>SUM(N164:N169)</f>
        <v>0</v>
      </c>
      <c r="O170" s="30">
        <f>SUM(O164:O169)</f>
        <v>0</v>
      </c>
      <c r="P170" s="37"/>
    </row>
    <row r="171" spans="1:16" ht="15.75" customHeight="1" thickBot="1" x14ac:dyDescent="0.4">
      <c r="D171" s="61"/>
      <c r="H171" s="4"/>
      <c r="L171" s="30" t="s">
        <v>45</v>
      </c>
      <c r="M171" s="39">
        <f t="shared" ref="M171:O171" si="21">IF(M163=0,"NA",M170/M163)</f>
        <v>0</v>
      </c>
      <c r="N171" s="39">
        <f t="shared" si="21"/>
        <v>0</v>
      </c>
      <c r="O171" s="39">
        <f t="shared" si="21"/>
        <v>0</v>
      </c>
      <c r="P171" s="37"/>
    </row>
    <row r="172" spans="1:16" ht="15.75" customHeight="1" thickBot="1" x14ac:dyDescent="0.4">
      <c r="D172" s="449" t="str">
        <f>'Control Panel'!F55&amp;" - "&amp;'Control Panel'!E55</f>
        <v>4.10 - Human Resources</v>
      </c>
      <c r="E172" s="450"/>
      <c r="F172" s="450"/>
      <c r="G172" s="20"/>
      <c r="H172" s="20"/>
      <c r="I172" s="20" t="str">
        <f>$I$84</f>
        <v xml:space="preserve">Overall Compliance: </v>
      </c>
      <c r="J172" s="21" t="str">
        <f>IF(SUM(M181:O181)=0,"N/A",SUM(M181:O181)/SUM(M174:O174))</f>
        <v>N/A</v>
      </c>
      <c r="L172" s="30"/>
      <c r="M172" s="30"/>
      <c r="N172" s="30"/>
      <c r="O172" s="30"/>
      <c r="P172" s="37"/>
    </row>
    <row r="173" spans="1:16" ht="15.75" customHeight="1" thickBot="1" x14ac:dyDescent="0.4">
      <c r="D173" s="451" t="str">
        <f>$D$85</f>
        <v>Availability</v>
      </c>
      <c r="E173" s="453" t="str">
        <f>$E$85</f>
        <v>Priority</v>
      </c>
      <c r="F173" s="453"/>
      <c r="G173" s="453"/>
      <c r="H173" s="454" t="str">
        <f>$H$85</f>
        <v>Total</v>
      </c>
      <c r="I173" s="456" t="str">
        <f>$I$85</f>
        <v>Comments</v>
      </c>
      <c r="J173" s="469" t="str">
        <f>$J$85</f>
        <v>Availability by Type</v>
      </c>
      <c r="L173" s="30"/>
      <c r="M173" s="38" t="str">
        <f>'Control Panel'!$F$31</f>
        <v>H</v>
      </c>
      <c r="N173" s="38" t="str">
        <f>'Control Panel'!$F$32</f>
        <v>M</v>
      </c>
      <c r="O173" s="38" t="str">
        <f>'Control Panel'!$F$33</f>
        <v>L</v>
      </c>
      <c r="P173" s="37"/>
    </row>
    <row r="174" spans="1:16" ht="15.75" customHeight="1" thickBot="1" x14ac:dyDescent="0.4">
      <c r="D174" s="452"/>
      <c r="E174" s="77" t="str">
        <f>'Control Panel'!$E$31</f>
        <v>High</v>
      </c>
      <c r="F174" s="78" t="str">
        <f>'Control Panel'!$E$32</f>
        <v>Medium</v>
      </c>
      <c r="G174" s="79" t="str">
        <f>'Control Panel'!$E$33</f>
        <v>Low</v>
      </c>
      <c r="H174" s="455"/>
      <c r="I174" s="457"/>
      <c r="J174" s="470"/>
      <c r="L174" s="38" t="s">
        <v>44</v>
      </c>
      <c r="M174" s="30">
        <f>E181*'Control Panel'!$G$31*'Control Panel'!$G$36</f>
        <v>928</v>
      </c>
      <c r="N174" s="30">
        <f>F181*'Control Panel'!$G$32*'Control Panel'!$G$36</f>
        <v>128</v>
      </c>
      <c r="O174" s="30">
        <f>G181*'Control Panel'!$G$33*'Control Panel'!$G$36</f>
        <v>73</v>
      </c>
      <c r="P174" s="37"/>
    </row>
    <row r="175" spans="1:16" ht="15.75" customHeight="1" thickBot="1" x14ac:dyDescent="0.4">
      <c r="D175" s="90" t="str">
        <f>'Control Panel'!$E$36</f>
        <v>Yes</v>
      </c>
      <c r="E175" s="83">
        <f>COUNTIFS('Human Resources'!$C:$C,'Control Panel'!$F$31,'Human Resources'!$AB:$AB,'Control Panel'!$F$36)</f>
        <v>0</v>
      </c>
      <c r="F175" s="84">
        <f>COUNTIFS('Human Resources'!$C:$C,'Control Panel'!$F$32,'Human Resources'!$AB:$AB,'Control Panel'!$F$36)</f>
        <v>0</v>
      </c>
      <c r="G175" s="85">
        <f>COUNTIFS('Human Resources'!$C:$C,'Control Panel'!$F$33,'Human Resources'!$AB:$AB,'Control Panel'!$F$36)</f>
        <v>0</v>
      </c>
      <c r="H175" s="73">
        <f>SUM(E175:G175)</f>
        <v>0</v>
      </c>
      <c r="I175" s="145">
        <f>COUNTIFS('Human Resources'!$G:$G,"&lt;&gt;",'Human Resources'!$AB:$AB,'Control Panel'!$F$36)</f>
        <v>0</v>
      </c>
      <c r="J175" s="74"/>
      <c r="L175" s="38" t="str">
        <f>'Control Panel'!$F$36</f>
        <v>Y</v>
      </c>
      <c r="M175" s="30">
        <f>E175*'Control Panel'!$G$31*'Control Panel'!$G$36</f>
        <v>0</v>
      </c>
      <c r="N175" s="30">
        <f>F175*'Control Panel'!$G$32*'Control Panel'!$G$36</f>
        <v>0</v>
      </c>
      <c r="O175" s="30">
        <f>G175*'Control Panel'!$G$33*'Control Panel'!$G$36</f>
        <v>0</v>
      </c>
      <c r="P175" s="37"/>
    </row>
    <row r="176" spans="1:16" ht="15.75" customHeight="1" thickBot="1" x14ac:dyDescent="0.4">
      <c r="D176" s="70" t="str">
        <f>'Control Panel'!$E$37</f>
        <v>Reporting</v>
      </c>
      <c r="E176" s="80">
        <f>COUNTIFS('Human Resources'!$C:$C,'Control Panel'!$F$31,'Human Resources'!$AB:$AB,'Control Panel'!$F$37)</f>
        <v>0</v>
      </c>
      <c r="F176" s="81">
        <f>COUNTIFS('Human Resources'!$C:$C,'Control Panel'!$F$32,'Human Resources'!$AB:$AB,'Control Panel'!$F$37)</f>
        <v>0</v>
      </c>
      <c r="G176" s="82">
        <f>COUNTIFS('Human Resources'!$C:$C,'Control Panel'!$F$33,'Human Resources'!$AB:$AB,'Control Panel'!$F$37)</f>
        <v>0</v>
      </c>
      <c r="H176" s="71">
        <f t="shared" ref="H176:H180" si="22">SUM(E176:G176)</f>
        <v>0</v>
      </c>
      <c r="I176" s="146">
        <f>COUNTIFS('Human Resources'!$G:$G,"&lt;&gt;",'Human Resources'!$AB:$AB,'Control Panel'!$F$37)</f>
        <v>0</v>
      </c>
      <c r="J176" s="138"/>
      <c r="L176" s="38" t="str">
        <f>'Control Panel'!$F$37</f>
        <v>R</v>
      </c>
      <c r="M176" s="30">
        <f>E176*'Control Panel'!$G$31*'Control Panel'!$G$37</f>
        <v>0</v>
      </c>
      <c r="N176" s="30">
        <f>F176*'Control Panel'!$G$32*'Control Panel'!$G$37</f>
        <v>0</v>
      </c>
      <c r="O176" s="30">
        <f>G176*'Control Panel'!$G$33*'Control Panel'!$G$37</f>
        <v>0</v>
      </c>
      <c r="P176" s="37"/>
    </row>
    <row r="177" spans="1:16" ht="15.75" customHeight="1" thickBot="1" x14ac:dyDescent="0.4">
      <c r="D177" s="72" t="str">
        <f>'Control Panel'!$E$38</f>
        <v>Third Party</v>
      </c>
      <c r="E177" s="83">
        <f>COUNTIFS('Human Resources'!$C:$C,'Control Panel'!$F$31,'Human Resources'!$AB:$AB,'Control Panel'!$F$38)</f>
        <v>0</v>
      </c>
      <c r="F177" s="84">
        <f>COUNTIFS('Human Resources'!$C:$C,'Control Panel'!$F$32,'Human Resources'!$AB:$AB,'Control Panel'!$F$38)</f>
        <v>0</v>
      </c>
      <c r="G177" s="85">
        <f>COUNTIFS('Human Resources'!$C:$C,'Control Panel'!$F$33,'Human Resources'!$AB:$AB,'Control Panel'!$F$38)</f>
        <v>0</v>
      </c>
      <c r="H177" s="73">
        <f t="shared" si="22"/>
        <v>0</v>
      </c>
      <c r="I177" s="145">
        <f>COUNTIFS('Human Resources'!$G:$G,"&lt;&gt;",'Human Resources'!$AB:$AB,'Control Panel'!$F$38)</f>
        <v>0</v>
      </c>
      <c r="J177" s="138"/>
      <c r="L177" s="38" t="str">
        <f>'Control Panel'!$F$38</f>
        <v>T</v>
      </c>
      <c r="M177" s="30">
        <f>E177*'Control Panel'!$G$31*'Control Panel'!$G$38</f>
        <v>0</v>
      </c>
      <c r="N177" s="30">
        <f>F177*'Control Panel'!$G$32*'Control Panel'!$G$38</f>
        <v>0</v>
      </c>
      <c r="O177" s="30">
        <f>G177*'Control Panel'!$G$33*'Control Panel'!$G$38</f>
        <v>0</v>
      </c>
      <c r="P177" s="37"/>
    </row>
    <row r="178" spans="1:16" ht="15.75" customHeight="1" thickBot="1" x14ac:dyDescent="0.4">
      <c r="A178" s="22" t="s">
        <v>39</v>
      </c>
      <c r="B178" s="160"/>
      <c r="D178" s="75" t="str">
        <f>'Control Panel'!$E$39</f>
        <v>Modification</v>
      </c>
      <c r="E178" s="80">
        <f>COUNTIFS('Human Resources'!$C:$C,'Control Panel'!$F$31,'Human Resources'!$AB:$AB,'Control Panel'!$F$39)</f>
        <v>0</v>
      </c>
      <c r="F178" s="81">
        <f>COUNTIFS('Human Resources'!$C:$C,'Control Panel'!$F$32,'Human Resources'!$AB:$AB,'Control Panel'!$F$39)</f>
        <v>0</v>
      </c>
      <c r="G178" s="82">
        <f>COUNTIFS('Human Resources'!$C:$C,'Control Panel'!$F$33,'Human Resources'!$AB:$AB,'Control Panel'!$F$39)</f>
        <v>0</v>
      </c>
      <c r="H178" s="71">
        <f t="shared" si="22"/>
        <v>0</v>
      </c>
      <c r="I178" s="146">
        <f>COUNTIFS('Human Resources'!$G:$G,"&lt;&gt;",'Human Resources'!$AB:$AB,'Control Panel'!$F$39)</f>
        <v>0</v>
      </c>
      <c r="J178" s="138"/>
      <c r="L178" s="38" t="str">
        <f>'Control Panel'!$F$39</f>
        <v>M</v>
      </c>
      <c r="M178" s="30">
        <f>E178*'Control Panel'!$G$31*'Control Panel'!$G$39</f>
        <v>0</v>
      </c>
      <c r="N178" s="30">
        <f>F178*'Control Panel'!$G$32*'Control Panel'!$G$39</f>
        <v>0</v>
      </c>
      <c r="O178" s="30">
        <f>G178*'Control Panel'!$G$33*'Control Panel'!$G$39</f>
        <v>0</v>
      </c>
      <c r="P178" s="37"/>
    </row>
    <row r="179" spans="1:16" ht="15.75" customHeight="1" thickBot="1" x14ac:dyDescent="0.4">
      <c r="A179" s="23" t="s">
        <v>40</v>
      </c>
      <c r="B179" s="161"/>
      <c r="D179" s="76" t="str">
        <f>'Control Panel'!$E$40</f>
        <v>Future</v>
      </c>
      <c r="E179" s="83">
        <f>COUNTIFS('Human Resources'!$C:$C,'Control Panel'!$F$31,'Human Resources'!$AB:$AB,'Control Panel'!$F$40)</f>
        <v>0</v>
      </c>
      <c r="F179" s="84">
        <f>COUNTIFS('Human Resources'!$C:$C,'Control Panel'!$F$32,'Human Resources'!$AB:$AB,'Control Panel'!$F$40)</f>
        <v>0</v>
      </c>
      <c r="G179" s="85">
        <f>COUNTIFS('Human Resources'!$C:$C,'Control Panel'!$F$33,'Human Resources'!$AB:$AB,'Control Panel'!$F$40)</f>
        <v>0</v>
      </c>
      <c r="H179" s="73">
        <f t="shared" si="22"/>
        <v>0</v>
      </c>
      <c r="I179" s="145">
        <f>COUNTIFS('Human Resources'!$G:$G,"&lt;&gt;",'Human Resources'!$AB:$AB,'Control Panel'!$F$40)</f>
        <v>0</v>
      </c>
      <c r="J179" s="138"/>
      <c r="L179" s="38" t="str">
        <f>'Control Panel'!$F$40</f>
        <v>F</v>
      </c>
      <c r="M179" s="30">
        <f>E179*'Control Panel'!$G$31*'Control Panel'!$G$40</f>
        <v>0</v>
      </c>
      <c r="N179" s="30">
        <f>F179*'Control Panel'!$G$32*'Control Panel'!$G$40</f>
        <v>0</v>
      </c>
      <c r="O179" s="30">
        <f>G179*'Control Panel'!$G$33*'Control Panel'!$G$40</f>
        <v>0</v>
      </c>
      <c r="P179" s="37"/>
    </row>
    <row r="180" spans="1:16" ht="15.75" customHeight="1" thickBot="1" x14ac:dyDescent="0.4">
      <c r="A180" s="26" t="str">
        <f>IF('Human Resources'!$AC$12&gt;0,"Yes","No")</f>
        <v>No</v>
      </c>
      <c r="B180" s="162">
        <f>IF(A180="Yes",1,0)</f>
        <v>0</v>
      </c>
      <c r="D180" s="89" t="str">
        <f>'Control Panel'!$E$41</f>
        <v>Not Available</v>
      </c>
      <c r="E180" s="80">
        <f>COUNTIFS('Human Resources'!$C:$C,'Control Panel'!$F$31,'Human Resources'!$AB:$AB,'Control Panel'!$F$41)</f>
        <v>232</v>
      </c>
      <c r="F180" s="81">
        <f>COUNTIFS('Human Resources'!$C:$C,'Control Panel'!$F$32,'Human Resources'!$AB:$AB,'Control Panel'!$F$41)</f>
        <v>64</v>
      </c>
      <c r="G180" s="82">
        <f>COUNTIFS('Human Resources'!$C:$C,'Control Panel'!$F$33,'Human Resources'!$AB:$AB,'Control Panel'!$F$41)</f>
        <v>73</v>
      </c>
      <c r="H180" s="71">
        <f t="shared" si="22"/>
        <v>369</v>
      </c>
      <c r="I180" s="146">
        <f>COUNTIFS('Human Resources'!$G:$G,"&lt;&gt;",'Human Resources'!$AB:$AB,'Control Panel'!$F$41)</f>
        <v>0</v>
      </c>
      <c r="J180" s="138"/>
      <c r="L180" s="38" t="str">
        <f>'Control Panel'!$F$41</f>
        <v>N</v>
      </c>
      <c r="M180" s="30">
        <f>E180*'Control Panel'!$G$31*'Control Panel'!$G$41</f>
        <v>0</v>
      </c>
      <c r="N180" s="30">
        <f>F180*'Control Panel'!$G$32*'Control Panel'!$G$41</f>
        <v>0</v>
      </c>
      <c r="O180" s="30">
        <f>G180*'Control Panel'!$G$33*'Control Panel'!$G$41</f>
        <v>0</v>
      </c>
      <c r="P180" s="37"/>
    </row>
    <row r="181" spans="1:16" ht="15.75" customHeight="1" thickBot="1" x14ac:dyDescent="0.4">
      <c r="D181" s="86" t="str">
        <f>$D$93</f>
        <v>Total:</v>
      </c>
      <c r="E181" s="87">
        <f>SUM(E175:E180)</f>
        <v>232</v>
      </c>
      <c r="F181" s="87">
        <f>SUM(F175:F180)</f>
        <v>64</v>
      </c>
      <c r="G181" s="87">
        <f>SUM(G175:G180)</f>
        <v>73</v>
      </c>
      <c r="H181" s="88">
        <f>SUM(H175:H180)</f>
        <v>369</v>
      </c>
      <c r="I181" s="88">
        <f>SUM(I175:I180)</f>
        <v>0</v>
      </c>
      <c r="J181" s="164"/>
      <c r="L181" s="38" t="str">
        <f>D181</f>
        <v>Total:</v>
      </c>
      <c r="M181" s="30">
        <f>SUM(M175:M180)</f>
        <v>0</v>
      </c>
      <c r="N181" s="30">
        <f>SUM(N175:N180)</f>
        <v>0</v>
      </c>
      <c r="O181" s="30">
        <f>SUM(O175:O180)</f>
        <v>0</v>
      </c>
      <c r="P181" s="37"/>
    </row>
    <row r="182" spans="1:16" ht="15.75" customHeight="1" thickBot="1" x14ac:dyDescent="0.4">
      <c r="D182" s="61"/>
      <c r="H182" s="4"/>
      <c r="L182" s="30" t="s">
        <v>45</v>
      </c>
      <c r="M182" s="39">
        <f t="shared" ref="M182:O182" si="23">IF(M174=0,"NA",M181/M174)</f>
        <v>0</v>
      </c>
      <c r="N182" s="39">
        <f t="shared" si="23"/>
        <v>0</v>
      </c>
      <c r="O182" s="39">
        <f t="shared" si="23"/>
        <v>0</v>
      </c>
      <c r="P182" s="37"/>
    </row>
    <row r="183" spans="1:16" ht="15.75" customHeight="1" thickBot="1" x14ac:dyDescent="0.4">
      <c r="D183" s="449" t="str">
        <f>'Control Panel'!F56&amp;" - "&amp;'Control Panel'!E56</f>
        <v>4.11 - Misc Billing, Invoicing &amp; AR</v>
      </c>
      <c r="E183" s="450"/>
      <c r="F183" s="450"/>
      <c r="G183" s="20"/>
      <c r="H183" s="20"/>
      <c r="I183" s="20" t="str">
        <f>$I$84</f>
        <v xml:space="preserve">Overall Compliance: </v>
      </c>
      <c r="J183" s="21" t="str">
        <f>IF(SUM(M192:O192)=0,"N/A",SUM(M192:O192)/SUM(M185:O185))</f>
        <v>N/A</v>
      </c>
      <c r="L183" s="30"/>
      <c r="M183" s="30"/>
      <c r="N183" s="30"/>
      <c r="O183" s="30"/>
      <c r="P183" s="37"/>
    </row>
    <row r="184" spans="1:16" ht="15.75" customHeight="1" thickBot="1" x14ac:dyDescent="0.4">
      <c r="D184" s="451" t="str">
        <f>$D$85</f>
        <v>Availability</v>
      </c>
      <c r="E184" s="453" t="str">
        <f>$E$85</f>
        <v>Priority</v>
      </c>
      <c r="F184" s="453"/>
      <c r="G184" s="453"/>
      <c r="H184" s="454" t="str">
        <f>$H$85</f>
        <v>Total</v>
      </c>
      <c r="I184" s="456" t="str">
        <f>$I$85</f>
        <v>Comments</v>
      </c>
      <c r="J184" s="469" t="str">
        <f>$J$85</f>
        <v>Availability by Type</v>
      </c>
      <c r="L184" s="30"/>
      <c r="M184" s="38" t="str">
        <f>'Control Panel'!$F$31</f>
        <v>H</v>
      </c>
      <c r="N184" s="38" t="str">
        <f>'Control Panel'!$F$32</f>
        <v>M</v>
      </c>
      <c r="O184" s="38" t="str">
        <f>'Control Panel'!$F$33</f>
        <v>L</v>
      </c>
      <c r="P184" s="37"/>
    </row>
    <row r="185" spans="1:16" ht="15.75" customHeight="1" thickBot="1" x14ac:dyDescent="0.4">
      <c r="D185" s="452"/>
      <c r="E185" s="77" t="str">
        <f>'Control Panel'!$E$31</f>
        <v>High</v>
      </c>
      <c r="F185" s="78" t="str">
        <f>'Control Panel'!$E$32</f>
        <v>Medium</v>
      </c>
      <c r="G185" s="79" t="str">
        <f>'Control Panel'!$E$33</f>
        <v>Low</v>
      </c>
      <c r="H185" s="455"/>
      <c r="I185" s="457"/>
      <c r="J185" s="470"/>
      <c r="L185" s="38" t="s">
        <v>44</v>
      </c>
      <c r="M185" s="30">
        <f>E192*'Control Panel'!$G$31*'Control Panel'!$G$36</f>
        <v>336</v>
      </c>
      <c r="N185" s="30">
        <f>F192*'Control Panel'!$G$32*'Control Panel'!$G$36</f>
        <v>34</v>
      </c>
      <c r="O185" s="30">
        <f>G192*'Control Panel'!$G$33*'Control Panel'!$G$36</f>
        <v>13</v>
      </c>
      <c r="P185" s="37"/>
    </row>
    <row r="186" spans="1:16" ht="15.75" customHeight="1" thickBot="1" x14ac:dyDescent="0.4">
      <c r="D186" s="90" t="str">
        <f>'Control Panel'!$E$36</f>
        <v>Yes</v>
      </c>
      <c r="E186" s="83">
        <f>COUNTIFS('Misc Billing, Invoicing &amp; AR'!$C:$C,'Control Panel'!$F$31,'Misc Billing, Invoicing &amp; AR'!$AB:$AB,'Control Panel'!$F$36)</f>
        <v>0</v>
      </c>
      <c r="F186" s="84">
        <f>COUNTIFS('Misc Billing, Invoicing &amp; AR'!$C:$C,'Control Panel'!$F$32,'Misc Billing, Invoicing &amp; AR'!$AB:$AB,'Control Panel'!$F$36)</f>
        <v>0</v>
      </c>
      <c r="G186" s="85">
        <f>COUNTIFS('Misc Billing, Invoicing &amp; AR'!$C:$C,'Control Panel'!$F$33,'Misc Billing, Invoicing &amp; AR'!$AB:$AB,'Control Panel'!$F$36)</f>
        <v>0</v>
      </c>
      <c r="H186" s="73">
        <f>SUM(E186:G186)</f>
        <v>0</v>
      </c>
      <c r="I186" s="145">
        <f>COUNTIFS('Misc Billing, Invoicing &amp; AR'!$G:$G,"&lt;&gt;",'Misc Billing, Invoicing &amp; AR'!$AB:$AB,'Control Panel'!$F$36)</f>
        <v>0</v>
      </c>
      <c r="J186" s="74"/>
      <c r="L186" s="38" t="str">
        <f>'Control Panel'!$F$36</f>
        <v>Y</v>
      </c>
      <c r="M186" s="30">
        <f>E186*'Control Panel'!$G$31*'Control Panel'!$G$36</f>
        <v>0</v>
      </c>
      <c r="N186" s="30">
        <f>F186*'Control Panel'!$G$32*'Control Panel'!$G$36</f>
        <v>0</v>
      </c>
      <c r="O186" s="30">
        <f>G186*'Control Panel'!$G$33*'Control Panel'!$G$36</f>
        <v>0</v>
      </c>
      <c r="P186" s="37"/>
    </row>
    <row r="187" spans="1:16" ht="15.75" customHeight="1" thickBot="1" x14ac:dyDescent="0.4">
      <c r="D187" s="70" t="str">
        <f>'Control Panel'!$E$37</f>
        <v>Reporting</v>
      </c>
      <c r="E187" s="80">
        <f>COUNTIFS('Misc Billing, Invoicing &amp; AR'!$C:$C,'Control Panel'!$F$31,'Misc Billing, Invoicing &amp; AR'!$AB:$AB,'Control Panel'!$F$37)</f>
        <v>0</v>
      </c>
      <c r="F187" s="81">
        <f>COUNTIFS('Misc Billing, Invoicing &amp; AR'!$C:$C,'Control Panel'!$F$32,'Misc Billing, Invoicing &amp; AR'!$AB:$AB,'Control Panel'!$F$37)</f>
        <v>0</v>
      </c>
      <c r="G187" s="82">
        <f>COUNTIFS('Misc Billing, Invoicing &amp; AR'!$C:$C,'Control Panel'!$F$33,'Misc Billing, Invoicing &amp; AR'!$AB:$AB,'Control Panel'!$F$37)</f>
        <v>0</v>
      </c>
      <c r="H187" s="71">
        <f t="shared" ref="H187:H191" si="24">SUM(E187:G187)</f>
        <v>0</v>
      </c>
      <c r="I187" s="146">
        <f>COUNTIFS('Misc Billing, Invoicing &amp; AR'!$G:$G,"&lt;&gt;",'Misc Billing, Invoicing &amp; AR'!$AB:$AB,'Control Panel'!$F$37)</f>
        <v>0</v>
      </c>
      <c r="J187" s="138"/>
      <c r="L187" s="38" t="str">
        <f>'Control Panel'!$F$37</f>
        <v>R</v>
      </c>
      <c r="M187" s="30">
        <f>E187*'Control Panel'!$G$31*'Control Panel'!$G$37</f>
        <v>0</v>
      </c>
      <c r="N187" s="30">
        <f>F187*'Control Panel'!$G$32*'Control Panel'!$G$37</f>
        <v>0</v>
      </c>
      <c r="O187" s="30">
        <f>G187*'Control Panel'!$G$33*'Control Panel'!$G$37</f>
        <v>0</v>
      </c>
      <c r="P187" s="37"/>
    </row>
    <row r="188" spans="1:16" ht="15.75" customHeight="1" thickBot="1" x14ac:dyDescent="0.4">
      <c r="D188" s="72" t="str">
        <f>'Control Panel'!$E$38</f>
        <v>Third Party</v>
      </c>
      <c r="E188" s="83">
        <f>COUNTIFS('Misc Billing, Invoicing &amp; AR'!$C:$C,'Control Panel'!$F$31,'Misc Billing, Invoicing &amp; AR'!$AB:$AB,'Control Panel'!$F$38)</f>
        <v>0</v>
      </c>
      <c r="F188" s="84">
        <f>COUNTIFS('Misc Billing, Invoicing &amp; AR'!$C:$C,'Control Panel'!$F$32,'Misc Billing, Invoicing &amp; AR'!$AB:$AB,'Control Panel'!$F$38)</f>
        <v>0</v>
      </c>
      <c r="G188" s="85">
        <f>COUNTIFS('Misc Billing, Invoicing &amp; AR'!$C:$C,'Control Panel'!$F$33,'Misc Billing, Invoicing &amp; AR'!$AB:$AB,'Control Panel'!$F$38)</f>
        <v>0</v>
      </c>
      <c r="H188" s="73">
        <f t="shared" si="24"/>
        <v>0</v>
      </c>
      <c r="I188" s="145">
        <f>COUNTIFS('Misc Billing, Invoicing &amp; AR'!$G:$G,"&lt;&gt;",'Misc Billing, Invoicing &amp; AR'!$AB:$AB,'Control Panel'!$F$38)</f>
        <v>0</v>
      </c>
      <c r="J188" s="138"/>
      <c r="L188" s="38" t="str">
        <f>'Control Panel'!$F$38</f>
        <v>T</v>
      </c>
      <c r="M188" s="30">
        <f>E188*'Control Panel'!$G$31*'Control Panel'!$G$38</f>
        <v>0</v>
      </c>
      <c r="N188" s="30">
        <f>F188*'Control Panel'!$G$32*'Control Panel'!$G$38</f>
        <v>0</v>
      </c>
      <c r="O188" s="30">
        <f>G188*'Control Panel'!$G$33*'Control Panel'!$G$38</f>
        <v>0</v>
      </c>
      <c r="P188" s="37"/>
    </row>
    <row r="189" spans="1:16" ht="15.75" customHeight="1" thickBot="1" x14ac:dyDescent="0.4">
      <c r="A189" s="22" t="s">
        <v>39</v>
      </c>
      <c r="B189" s="160"/>
      <c r="D189" s="75" t="str">
        <f>'Control Panel'!$E$39</f>
        <v>Modification</v>
      </c>
      <c r="E189" s="80">
        <f>COUNTIFS('Misc Billing, Invoicing &amp; AR'!$C:$C,'Control Panel'!$F$31,'Misc Billing, Invoicing &amp; AR'!$AB:$AB,'Control Panel'!$F$39)</f>
        <v>0</v>
      </c>
      <c r="F189" s="81">
        <f>COUNTIFS('Misc Billing, Invoicing &amp; AR'!$C:$C,'Control Panel'!$F$32,'Misc Billing, Invoicing &amp; AR'!$AB:$AB,'Control Panel'!$F$39)</f>
        <v>0</v>
      </c>
      <c r="G189" s="82">
        <f>COUNTIFS('Misc Billing, Invoicing &amp; AR'!$C:$C,'Control Panel'!$F$33,'Misc Billing, Invoicing &amp; AR'!$AB:$AB,'Control Panel'!$F$39)</f>
        <v>0</v>
      </c>
      <c r="H189" s="71">
        <f t="shared" si="24"/>
        <v>0</v>
      </c>
      <c r="I189" s="146">
        <f>COUNTIFS('Misc Billing, Invoicing &amp; AR'!$G:$G,"&lt;&gt;",'Misc Billing, Invoicing &amp; AR'!$AB:$AB,'Control Panel'!$F$39)</f>
        <v>0</v>
      </c>
      <c r="J189" s="138"/>
      <c r="L189" s="38" t="str">
        <f>'Control Panel'!$F$39</f>
        <v>M</v>
      </c>
      <c r="M189" s="30">
        <f>E189*'Control Panel'!$G$31*'Control Panel'!$G$39</f>
        <v>0</v>
      </c>
      <c r="N189" s="30">
        <f>F189*'Control Panel'!$G$32*'Control Panel'!$G$39</f>
        <v>0</v>
      </c>
      <c r="O189" s="30">
        <f>G189*'Control Panel'!$G$33*'Control Panel'!$G$39</f>
        <v>0</v>
      </c>
      <c r="P189" s="37"/>
    </row>
    <row r="190" spans="1:16" ht="15.75" customHeight="1" thickBot="1" x14ac:dyDescent="0.4">
      <c r="A190" s="23" t="s">
        <v>40</v>
      </c>
      <c r="B190" s="161"/>
      <c r="D190" s="76" t="str">
        <f>'Control Panel'!$E$40</f>
        <v>Future</v>
      </c>
      <c r="E190" s="83">
        <f>COUNTIFS('Misc Billing, Invoicing &amp; AR'!$C:$C,'Control Panel'!$F$31,'Misc Billing, Invoicing &amp; AR'!$AB:$AB,'Control Panel'!$F$40)</f>
        <v>0</v>
      </c>
      <c r="F190" s="84">
        <f>COUNTIFS('Misc Billing, Invoicing &amp; AR'!$C:$C,'Control Panel'!$F$32,'Misc Billing, Invoicing &amp; AR'!$AB:$AB,'Control Panel'!$F$40)</f>
        <v>0</v>
      </c>
      <c r="G190" s="85">
        <f>COUNTIFS('Misc Billing, Invoicing &amp; AR'!$C:$C,'Control Panel'!$F$33,'Misc Billing, Invoicing &amp; AR'!$AB:$AB,'Control Panel'!$F$40)</f>
        <v>0</v>
      </c>
      <c r="H190" s="73">
        <f t="shared" si="24"/>
        <v>0</v>
      </c>
      <c r="I190" s="145">
        <f>COUNTIFS('Misc Billing, Invoicing &amp; AR'!$G:$G,"&lt;&gt;",'Misc Billing, Invoicing &amp; AR'!$AB:$AB,'Control Panel'!$F$40)</f>
        <v>0</v>
      </c>
      <c r="J190" s="138"/>
      <c r="L190" s="38" t="str">
        <f>'Control Panel'!$F$40</f>
        <v>F</v>
      </c>
      <c r="M190" s="30">
        <f>E190*'Control Panel'!$G$31*'Control Panel'!$G$40</f>
        <v>0</v>
      </c>
      <c r="N190" s="30">
        <f>F190*'Control Panel'!$G$32*'Control Panel'!$G$40</f>
        <v>0</v>
      </c>
      <c r="O190" s="30">
        <f>G190*'Control Panel'!$G$33*'Control Panel'!$G$40</f>
        <v>0</v>
      </c>
      <c r="P190" s="37"/>
    </row>
    <row r="191" spans="1:16" ht="15.75" customHeight="1" thickBot="1" x14ac:dyDescent="0.4">
      <c r="A191" s="26" t="str">
        <f>IF('Misc Billing, Invoicing &amp; AR'!$AC$12&gt;0,"Yes","No")</f>
        <v>No</v>
      </c>
      <c r="B191" s="162">
        <f>IF(A191="Yes",1,0)</f>
        <v>0</v>
      </c>
      <c r="D191" s="89" t="str">
        <f>'Control Panel'!$E$41</f>
        <v>Not Available</v>
      </c>
      <c r="E191" s="80">
        <f>COUNTIFS('Misc Billing, Invoicing &amp; AR'!$C:$C,'Control Panel'!$F$31,'Misc Billing, Invoicing &amp; AR'!$AB:$AB,'Control Panel'!$F$41)</f>
        <v>84</v>
      </c>
      <c r="F191" s="81">
        <f>COUNTIFS('Misc Billing, Invoicing &amp; AR'!$C:$C,'Control Panel'!$F$32,'Misc Billing, Invoicing &amp; AR'!$AB:$AB,'Control Panel'!$F$41)</f>
        <v>17</v>
      </c>
      <c r="G191" s="82">
        <f>COUNTIFS('Misc Billing, Invoicing &amp; AR'!$C:$C,'Control Panel'!$F$33,'Misc Billing, Invoicing &amp; AR'!$AB:$AB,'Control Panel'!$F$41)</f>
        <v>13</v>
      </c>
      <c r="H191" s="71">
        <f t="shared" si="24"/>
        <v>114</v>
      </c>
      <c r="I191" s="146">
        <f>COUNTIFS('Misc Billing, Invoicing &amp; AR'!$G:$G,"&lt;&gt;",'Misc Billing, Invoicing &amp; AR'!$AB:$AB,'Control Panel'!$F$41)</f>
        <v>0</v>
      </c>
      <c r="J191" s="138"/>
      <c r="L191" s="38" t="str">
        <f>'Control Panel'!$F$41</f>
        <v>N</v>
      </c>
      <c r="M191" s="30">
        <f>E191*'Control Panel'!$G$31*'Control Panel'!$G$41</f>
        <v>0</v>
      </c>
      <c r="N191" s="30">
        <f>F191*'Control Panel'!$G$32*'Control Panel'!$G$41</f>
        <v>0</v>
      </c>
      <c r="O191" s="30">
        <f>G191*'Control Panel'!$G$33*'Control Panel'!$G$41</f>
        <v>0</v>
      </c>
      <c r="P191" s="37"/>
    </row>
    <row r="192" spans="1:16" ht="15.75" customHeight="1" thickBot="1" x14ac:dyDescent="0.4">
      <c r="D192" s="86" t="str">
        <f>$D$93</f>
        <v>Total:</v>
      </c>
      <c r="E192" s="87">
        <f>SUM(E186:E191)</f>
        <v>84</v>
      </c>
      <c r="F192" s="87">
        <f>SUM(F186:F191)</f>
        <v>17</v>
      </c>
      <c r="G192" s="87">
        <f>SUM(G186:G191)</f>
        <v>13</v>
      </c>
      <c r="H192" s="88">
        <f>SUM(H186:H191)</f>
        <v>114</v>
      </c>
      <c r="I192" s="88">
        <f>SUM(I186:I191)</f>
        <v>0</v>
      </c>
      <c r="J192" s="147"/>
      <c r="L192" s="38" t="str">
        <f>D192</f>
        <v>Total:</v>
      </c>
      <c r="M192" s="30">
        <f>SUM(M186:M191)</f>
        <v>0</v>
      </c>
      <c r="N192" s="30">
        <f>SUM(N186:N191)</f>
        <v>0</v>
      </c>
      <c r="O192" s="30">
        <f>SUM(O186:O191)</f>
        <v>0</v>
      </c>
      <c r="P192" s="37"/>
    </row>
    <row r="193" spans="1:16" ht="15.75" customHeight="1" thickBot="1" x14ac:dyDescent="0.4">
      <c r="D193" s="61"/>
      <c r="H193" s="4"/>
      <c r="L193" s="30" t="s">
        <v>45</v>
      </c>
      <c r="M193" s="39">
        <f t="shared" ref="M193:O193" si="25">IF(M185=0,"NA",M192/M185)</f>
        <v>0</v>
      </c>
      <c r="N193" s="39">
        <f t="shared" si="25"/>
        <v>0</v>
      </c>
      <c r="O193" s="39">
        <f t="shared" si="25"/>
        <v>0</v>
      </c>
      <c r="P193" s="37"/>
    </row>
    <row r="194" spans="1:16" ht="15.75" customHeight="1" thickBot="1" x14ac:dyDescent="0.4">
      <c r="D194" s="449" t="str">
        <f>'Control Panel'!F57&amp;" - "&amp;'Control Panel'!E57</f>
        <v>4.12 - Payroll</v>
      </c>
      <c r="E194" s="450"/>
      <c r="F194" s="450"/>
      <c r="G194" s="20"/>
      <c r="H194" s="20"/>
      <c r="I194" s="20" t="str">
        <f>$I$84</f>
        <v xml:space="preserve">Overall Compliance: </v>
      </c>
      <c r="J194" s="21" t="str">
        <f>IF(SUM(M203:O203)=0,"N/A",SUM(M203:O203)/SUM(M196:O196))</f>
        <v>N/A</v>
      </c>
      <c r="L194" s="30"/>
      <c r="M194" s="30"/>
      <c r="N194" s="30"/>
      <c r="O194" s="30"/>
      <c r="P194" s="37"/>
    </row>
    <row r="195" spans="1:16" ht="15.75" customHeight="1" thickBot="1" x14ac:dyDescent="0.4">
      <c r="D195" s="451" t="str">
        <f>$D$85</f>
        <v>Availability</v>
      </c>
      <c r="E195" s="453" t="str">
        <f>$E$85</f>
        <v>Priority</v>
      </c>
      <c r="F195" s="453"/>
      <c r="G195" s="453"/>
      <c r="H195" s="454" t="str">
        <f>$H$85</f>
        <v>Total</v>
      </c>
      <c r="I195" s="456" t="str">
        <f>$I$85</f>
        <v>Comments</v>
      </c>
      <c r="J195" s="469" t="str">
        <f>$J$85</f>
        <v>Availability by Type</v>
      </c>
      <c r="L195" s="30"/>
      <c r="M195" s="38" t="str">
        <f>'Control Panel'!$F$31</f>
        <v>H</v>
      </c>
      <c r="N195" s="38" t="str">
        <f>'Control Panel'!$F$32</f>
        <v>M</v>
      </c>
      <c r="O195" s="38" t="str">
        <f>'Control Panel'!$F$33</f>
        <v>L</v>
      </c>
      <c r="P195" s="37"/>
    </row>
    <row r="196" spans="1:16" ht="15.75" customHeight="1" thickBot="1" x14ac:dyDescent="0.4">
      <c r="D196" s="452"/>
      <c r="E196" s="77" t="str">
        <f>'Control Panel'!$E$31</f>
        <v>High</v>
      </c>
      <c r="F196" s="78" t="str">
        <f>'Control Panel'!$E$32</f>
        <v>Medium</v>
      </c>
      <c r="G196" s="79" t="str">
        <f>'Control Panel'!$E$33</f>
        <v>Low</v>
      </c>
      <c r="H196" s="455"/>
      <c r="I196" s="457"/>
      <c r="J196" s="470"/>
      <c r="L196" s="38" t="s">
        <v>44</v>
      </c>
      <c r="M196" s="30">
        <f>E203*'Control Panel'!$G$31*'Control Panel'!$G$36</f>
        <v>1124</v>
      </c>
      <c r="N196" s="30">
        <f>F203*'Control Panel'!$G$32*'Control Panel'!$G$36</f>
        <v>26</v>
      </c>
      <c r="O196" s="30">
        <f>G203*'Control Panel'!$G$33*'Control Panel'!$G$36</f>
        <v>10</v>
      </c>
      <c r="P196" s="37"/>
    </row>
    <row r="197" spans="1:16" ht="15.75" customHeight="1" thickBot="1" x14ac:dyDescent="0.4">
      <c r="D197" s="90" t="str">
        <f>'Control Panel'!$E$36</f>
        <v>Yes</v>
      </c>
      <c r="E197" s="83">
        <f>COUNTIFS(Payroll!$C:$C,'Control Panel'!$F$31,Payroll!$AB:$AB,'Control Panel'!$F$36)</f>
        <v>0</v>
      </c>
      <c r="F197" s="84">
        <f>COUNTIFS(Payroll!$C:$C,'Control Panel'!$F$32,Payroll!$AB:$AB,'Control Panel'!$F$36)</f>
        <v>0</v>
      </c>
      <c r="G197" s="85">
        <f>COUNTIFS(Payroll!$C:$C,'Control Panel'!$F$33,Payroll!$AB:$AB,'Control Panel'!$F$36)</f>
        <v>0</v>
      </c>
      <c r="H197" s="73">
        <f>SUM(E197:G197)</f>
        <v>0</v>
      </c>
      <c r="I197" s="145">
        <f>COUNTIFS(Payroll!$G:$G,"&lt;&gt;",Payroll!$AB:$AB,'Control Panel'!$F$36)</f>
        <v>0</v>
      </c>
      <c r="J197" s="74"/>
      <c r="L197" s="38" t="str">
        <f>'Control Panel'!$F$36</f>
        <v>Y</v>
      </c>
      <c r="M197" s="30">
        <f>E197*'Control Panel'!$G$31*'Control Panel'!$G$36</f>
        <v>0</v>
      </c>
      <c r="N197" s="30">
        <f>F197*'Control Panel'!$G$32*'Control Panel'!$G$36</f>
        <v>0</v>
      </c>
      <c r="O197" s="30">
        <f>G197*'Control Panel'!$G$33*'Control Panel'!$G$36</f>
        <v>0</v>
      </c>
      <c r="P197" s="37"/>
    </row>
    <row r="198" spans="1:16" ht="15.75" customHeight="1" thickBot="1" x14ac:dyDescent="0.4">
      <c r="D198" s="70" t="str">
        <f>'Control Panel'!$E$37</f>
        <v>Reporting</v>
      </c>
      <c r="E198" s="80">
        <f>COUNTIFS(Payroll!$C:$C,'Control Panel'!$F$31,Payroll!$AB:$AB,'Control Panel'!$F$37)</f>
        <v>0</v>
      </c>
      <c r="F198" s="81">
        <f>COUNTIFS(Payroll!$C:$C,'Control Panel'!$F$32,Payroll!$AB:$AB,'Control Panel'!$F$37)</f>
        <v>0</v>
      </c>
      <c r="G198" s="82">
        <f>COUNTIFS(Payroll!$C:$C,'Control Panel'!$F$33,Payroll!$AB:$AB,'Control Panel'!$F$37)</f>
        <v>0</v>
      </c>
      <c r="H198" s="71">
        <f t="shared" ref="H198:H202" si="26">SUM(E198:G198)</f>
        <v>0</v>
      </c>
      <c r="I198" s="146">
        <f>COUNTIFS(Payroll!$G:$G,"&lt;&gt;",Payroll!$AB:$AB,'Control Panel'!$F$37)</f>
        <v>0</v>
      </c>
      <c r="J198" s="138"/>
      <c r="L198" s="38" t="str">
        <f>'Control Panel'!$F$37</f>
        <v>R</v>
      </c>
      <c r="M198" s="30">
        <f>E198*'Control Panel'!$G$31*'Control Panel'!$G$37</f>
        <v>0</v>
      </c>
      <c r="N198" s="30">
        <f>F198*'Control Panel'!$G$32*'Control Panel'!$G$37</f>
        <v>0</v>
      </c>
      <c r="O198" s="30">
        <f>G198*'Control Panel'!$G$33*'Control Panel'!$G$37</f>
        <v>0</v>
      </c>
      <c r="P198" s="37"/>
    </row>
    <row r="199" spans="1:16" ht="15.75" customHeight="1" thickBot="1" x14ac:dyDescent="0.4">
      <c r="D199" s="72" t="str">
        <f>'Control Panel'!$E$38</f>
        <v>Third Party</v>
      </c>
      <c r="E199" s="83">
        <f>COUNTIFS(Payroll!$C:$C,'Control Panel'!$F$31,Payroll!$AB:$AB,'Control Panel'!$F$38)</f>
        <v>0</v>
      </c>
      <c r="F199" s="84">
        <f>COUNTIFS(Payroll!$C:$C,'Control Panel'!$F$32,Payroll!$AB:$AB,'Control Panel'!$F$38)</f>
        <v>0</v>
      </c>
      <c r="G199" s="85">
        <f>COUNTIFS(Payroll!$C:$C,'Control Panel'!$F$33,Payroll!$AB:$AB,'Control Panel'!$F$38)</f>
        <v>0</v>
      </c>
      <c r="H199" s="73">
        <f t="shared" si="26"/>
        <v>0</v>
      </c>
      <c r="I199" s="145">
        <f>COUNTIFS(Payroll!$G:$G,"&lt;&gt;",Payroll!$AB:$AB,'Control Panel'!$F$38)</f>
        <v>0</v>
      </c>
      <c r="J199" s="138"/>
      <c r="L199" s="38" t="str">
        <f>'Control Panel'!$F$38</f>
        <v>T</v>
      </c>
      <c r="M199" s="30">
        <f>E199*'Control Panel'!$G$31*'Control Panel'!$G$38</f>
        <v>0</v>
      </c>
      <c r="N199" s="30">
        <f>F199*'Control Panel'!$G$32*'Control Panel'!$G$38</f>
        <v>0</v>
      </c>
      <c r="O199" s="30">
        <f>G199*'Control Panel'!$G$33*'Control Panel'!$G$38</f>
        <v>0</v>
      </c>
      <c r="P199" s="37"/>
    </row>
    <row r="200" spans="1:16" ht="15.75" customHeight="1" thickBot="1" x14ac:dyDescent="0.4">
      <c r="A200" s="22" t="s">
        <v>39</v>
      </c>
      <c r="B200" s="160"/>
      <c r="D200" s="75" t="str">
        <f>'Control Panel'!$E$39</f>
        <v>Modification</v>
      </c>
      <c r="E200" s="80">
        <f>COUNTIFS(Payroll!$C:$C,'Control Panel'!$F$31,Payroll!$AB:$AB,'Control Panel'!$F$39)</f>
        <v>0</v>
      </c>
      <c r="F200" s="81">
        <f>COUNTIFS(Payroll!$C:$C,'Control Panel'!$F$32,Payroll!$AB:$AB,'Control Panel'!$F$39)</f>
        <v>0</v>
      </c>
      <c r="G200" s="82">
        <f>COUNTIFS(Payroll!$C:$C,'Control Panel'!$F$33,Payroll!$AB:$AB,'Control Panel'!$F$39)</f>
        <v>0</v>
      </c>
      <c r="H200" s="71">
        <f t="shared" si="26"/>
        <v>0</v>
      </c>
      <c r="I200" s="146">
        <f>COUNTIFS(Payroll!$G:$G,"&lt;&gt;",Payroll!$AB:$AB,'Control Panel'!$F$39)</f>
        <v>0</v>
      </c>
      <c r="J200" s="138"/>
      <c r="L200" s="38" t="str">
        <f>'Control Panel'!$F$39</f>
        <v>M</v>
      </c>
      <c r="M200" s="30">
        <f>E200*'Control Panel'!$G$31*'Control Panel'!$G$39</f>
        <v>0</v>
      </c>
      <c r="N200" s="30">
        <f>F200*'Control Panel'!$G$32*'Control Panel'!$G$39</f>
        <v>0</v>
      </c>
      <c r="O200" s="30">
        <f>G200*'Control Panel'!$G$33*'Control Panel'!$G$39</f>
        <v>0</v>
      </c>
      <c r="P200" s="37"/>
    </row>
    <row r="201" spans="1:16" ht="15.75" customHeight="1" thickBot="1" x14ac:dyDescent="0.4">
      <c r="A201" s="23" t="s">
        <v>40</v>
      </c>
      <c r="B201" s="161"/>
      <c r="D201" s="76" t="str">
        <f>'Control Panel'!$E$40</f>
        <v>Future</v>
      </c>
      <c r="E201" s="83">
        <f>COUNTIFS(Payroll!$C:$C,'Control Panel'!$F$31,Payroll!$AB:$AB,'Control Panel'!$F$40)</f>
        <v>0</v>
      </c>
      <c r="F201" s="84">
        <f>COUNTIFS(Payroll!$C:$C,'Control Panel'!$F$32,Payroll!$AB:$AB,'Control Panel'!$F$40)</f>
        <v>0</v>
      </c>
      <c r="G201" s="85">
        <f>COUNTIFS(Payroll!$C:$C,'Control Panel'!$F$33,Payroll!$AB:$AB,'Control Panel'!$F$40)</f>
        <v>0</v>
      </c>
      <c r="H201" s="73">
        <f t="shared" si="26"/>
        <v>0</v>
      </c>
      <c r="I201" s="145">
        <f>COUNTIFS(Payroll!$G:$G,"&lt;&gt;",Payroll!$AB:$AB,'Control Panel'!$F$40)</f>
        <v>0</v>
      </c>
      <c r="J201" s="138"/>
      <c r="L201" s="38" t="str">
        <f>'Control Panel'!$F$40</f>
        <v>F</v>
      </c>
      <c r="M201" s="30">
        <f>E201*'Control Panel'!$G$31*'Control Panel'!$G$40</f>
        <v>0</v>
      </c>
      <c r="N201" s="30">
        <f>F201*'Control Panel'!$G$32*'Control Panel'!$G$40</f>
        <v>0</v>
      </c>
      <c r="O201" s="30">
        <f>G201*'Control Panel'!$G$33*'Control Panel'!$G$40</f>
        <v>0</v>
      </c>
      <c r="P201" s="37"/>
    </row>
    <row r="202" spans="1:16" ht="15.75" customHeight="1" thickBot="1" x14ac:dyDescent="0.4">
      <c r="A202" s="26" t="str">
        <f>IF(Payroll!$AC$12&gt;0,"Yes","No")</f>
        <v>No</v>
      </c>
      <c r="B202" s="162">
        <f>IF(A202="Yes",1,0)</f>
        <v>0</v>
      </c>
      <c r="D202" s="89" t="str">
        <f>'Control Panel'!$E$41</f>
        <v>Not Available</v>
      </c>
      <c r="E202" s="80">
        <f>COUNTIFS(Payroll!$C:$C,'Control Panel'!$F$31,Payroll!$AB:$AB,'Control Panel'!$F$41)</f>
        <v>281</v>
      </c>
      <c r="F202" s="81">
        <f>COUNTIFS(Payroll!$C:$C,'Control Panel'!$F$32,Payroll!$AB:$AB,'Control Panel'!$F$41)</f>
        <v>13</v>
      </c>
      <c r="G202" s="82">
        <f>COUNTIFS(Payroll!$C:$C,'Control Panel'!$F$33,Payroll!$AB:$AB,'Control Panel'!$F$41)</f>
        <v>10</v>
      </c>
      <c r="H202" s="71">
        <f t="shared" si="26"/>
        <v>304</v>
      </c>
      <c r="I202" s="146">
        <f>COUNTIFS(Payroll!$G:$G,"&lt;&gt;",Payroll!$AB:$AB,'Control Panel'!$F$41)</f>
        <v>0</v>
      </c>
      <c r="J202" s="138"/>
      <c r="L202" s="38" t="str">
        <f>'Control Panel'!$F$41</f>
        <v>N</v>
      </c>
      <c r="M202" s="30">
        <f>E202*'Control Panel'!$G$31*'Control Panel'!$G$41</f>
        <v>0</v>
      </c>
      <c r="N202" s="30">
        <f>F202*'Control Panel'!$G$32*'Control Panel'!$G$41</f>
        <v>0</v>
      </c>
      <c r="O202" s="30">
        <f>G202*'Control Panel'!$G$33*'Control Panel'!$G$41</f>
        <v>0</v>
      </c>
      <c r="P202" s="37"/>
    </row>
    <row r="203" spans="1:16" ht="15.75" customHeight="1" thickBot="1" x14ac:dyDescent="0.4">
      <c r="D203" s="86" t="str">
        <f>$D$93</f>
        <v>Total:</v>
      </c>
      <c r="E203" s="87">
        <f>SUM(E197:E202)</f>
        <v>281</v>
      </c>
      <c r="F203" s="87">
        <f>SUM(F197:F202)</f>
        <v>13</v>
      </c>
      <c r="G203" s="87">
        <f>SUM(G197:G202)</f>
        <v>10</v>
      </c>
      <c r="H203" s="88">
        <f>SUM(H197:H202)</f>
        <v>304</v>
      </c>
      <c r="I203" s="88">
        <f>SUM(I197:I202)</f>
        <v>0</v>
      </c>
      <c r="J203" s="164"/>
      <c r="L203" s="38" t="str">
        <f>D203</f>
        <v>Total:</v>
      </c>
      <c r="M203" s="30">
        <f>SUM(M197:M202)</f>
        <v>0</v>
      </c>
      <c r="N203" s="30">
        <f>SUM(N197:N202)</f>
        <v>0</v>
      </c>
      <c r="O203" s="30">
        <f>SUM(O197:O202)</f>
        <v>0</v>
      </c>
      <c r="P203" s="37"/>
    </row>
    <row r="204" spans="1:16" ht="15.75" customHeight="1" thickBot="1" x14ac:dyDescent="0.4">
      <c r="D204" s="61"/>
      <c r="H204" s="4"/>
      <c r="L204" s="30" t="s">
        <v>45</v>
      </c>
      <c r="M204" s="39">
        <f t="shared" ref="M204:O204" si="27">IF(M196=0,"NA",M203/M196)</f>
        <v>0</v>
      </c>
      <c r="N204" s="39">
        <f t="shared" si="27"/>
        <v>0</v>
      </c>
      <c r="O204" s="39">
        <f t="shared" si="27"/>
        <v>0</v>
      </c>
      <c r="P204" s="37"/>
    </row>
    <row r="205" spans="1:16" ht="15.75" customHeight="1" thickBot="1" x14ac:dyDescent="0.4">
      <c r="D205" s="449" t="str">
        <f>'Control Panel'!F58&amp;" - "&amp;'Control Panel'!E58</f>
        <v>4.13 - Project and Grant Accounting</v>
      </c>
      <c r="E205" s="450"/>
      <c r="F205" s="450"/>
      <c r="G205" s="20"/>
      <c r="H205" s="20"/>
      <c r="I205" s="20" t="str">
        <f>$I$84</f>
        <v xml:space="preserve">Overall Compliance: </v>
      </c>
      <c r="J205" s="21" t="str">
        <f>IF(SUM(M214:O214)=0,"N/A",SUM(M214:O214)/SUM(M207:O207))</f>
        <v>N/A</v>
      </c>
      <c r="L205" s="30"/>
      <c r="M205" s="30"/>
      <c r="N205" s="30"/>
      <c r="O205" s="30"/>
      <c r="P205" s="37"/>
    </row>
    <row r="206" spans="1:16" ht="15.75" customHeight="1" thickBot="1" x14ac:dyDescent="0.4">
      <c r="D206" s="451" t="str">
        <f>$D$85</f>
        <v>Availability</v>
      </c>
      <c r="E206" s="453" t="str">
        <f>$E$85</f>
        <v>Priority</v>
      </c>
      <c r="F206" s="453"/>
      <c r="G206" s="453"/>
      <c r="H206" s="454" t="str">
        <f>$H$85</f>
        <v>Total</v>
      </c>
      <c r="I206" s="456" t="str">
        <f>$I$85</f>
        <v>Comments</v>
      </c>
      <c r="J206" s="469" t="str">
        <f>$J$85</f>
        <v>Availability by Type</v>
      </c>
      <c r="L206" s="30"/>
      <c r="M206" s="38" t="str">
        <f>'Control Panel'!$F$31</f>
        <v>H</v>
      </c>
      <c r="N206" s="38" t="str">
        <f>'Control Panel'!$F$32</f>
        <v>M</v>
      </c>
      <c r="O206" s="38" t="str">
        <f>'Control Panel'!$F$33</f>
        <v>L</v>
      </c>
      <c r="P206" s="37"/>
    </row>
    <row r="207" spans="1:16" ht="15.75" customHeight="1" thickBot="1" x14ac:dyDescent="0.4">
      <c r="D207" s="452"/>
      <c r="E207" s="77" t="str">
        <f>'Control Panel'!$E$31</f>
        <v>High</v>
      </c>
      <c r="F207" s="78" t="str">
        <f>'Control Panel'!$E$32</f>
        <v>Medium</v>
      </c>
      <c r="G207" s="79" t="str">
        <f>'Control Panel'!$E$33</f>
        <v>Low</v>
      </c>
      <c r="H207" s="455"/>
      <c r="I207" s="457"/>
      <c r="J207" s="470"/>
      <c r="L207" s="38" t="s">
        <v>44</v>
      </c>
      <c r="M207" s="30">
        <f>E214*'Control Panel'!$G$31*'Control Panel'!$G$36</f>
        <v>520</v>
      </c>
      <c r="N207" s="30">
        <f>F214*'Control Panel'!$G$32*'Control Panel'!$G$36</f>
        <v>26</v>
      </c>
      <c r="O207" s="30">
        <f>G214*'Control Panel'!$G$33*'Control Panel'!$G$36</f>
        <v>4</v>
      </c>
      <c r="P207" s="37"/>
    </row>
    <row r="208" spans="1:16" ht="15.75" customHeight="1" thickBot="1" x14ac:dyDescent="0.4">
      <c r="D208" s="90" t="str">
        <f>'Control Panel'!$E$36</f>
        <v>Yes</v>
      </c>
      <c r="E208" s="83">
        <f>COUNTIFS('Project and Grant Accounting'!$C:$C,'Control Panel'!$F$31,'Project and Grant Accounting'!$AB:$AB,'Control Panel'!$F$36)</f>
        <v>0</v>
      </c>
      <c r="F208" s="84">
        <f>COUNTIFS('Project and Grant Accounting'!$C:$C,'Control Panel'!$F$32,'Project and Grant Accounting'!$AB:$AB,'Control Panel'!$F$36)</f>
        <v>0</v>
      </c>
      <c r="G208" s="85">
        <f>COUNTIFS('Project and Grant Accounting'!$C:$C,'Control Panel'!$F$33,'Project and Grant Accounting'!$AB:$AB,'Control Panel'!$F$36)</f>
        <v>0</v>
      </c>
      <c r="H208" s="73">
        <f>SUM(E208:G208)</f>
        <v>0</v>
      </c>
      <c r="I208" s="145">
        <f>COUNTIFS('Project and Grant Accounting'!$G:$G,"&lt;&gt;",'Project and Grant Accounting'!$AB:$AB,'Control Panel'!$F$36)</f>
        <v>0</v>
      </c>
      <c r="J208" s="74"/>
      <c r="L208" s="38" t="str">
        <f>'Control Panel'!$F$36</f>
        <v>Y</v>
      </c>
      <c r="M208" s="30">
        <f>E208*'Control Panel'!$G$31*'Control Panel'!$G$36</f>
        <v>0</v>
      </c>
      <c r="N208" s="30">
        <f>F208*'Control Panel'!$G$32*'Control Panel'!$G$36</f>
        <v>0</v>
      </c>
      <c r="O208" s="30">
        <f>G208*'Control Panel'!$G$33*'Control Panel'!$G$36</f>
        <v>0</v>
      </c>
      <c r="P208" s="37"/>
    </row>
    <row r="209" spans="1:16" ht="15.75" customHeight="1" thickBot="1" x14ac:dyDescent="0.4">
      <c r="D209" s="70" t="str">
        <f>'Control Panel'!$E$37</f>
        <v>Reporting</v>
      </c>
      <c r="E209" s="80">
        <f>COUNTIFS('Project and Grant Accounting'!$C:$C,'Control Panel'!$F$31,'Project and Grant Accounting'!$AB:$AB,'Control Panel'!$F$37)</f>
        <v>0</v>
      </c>
      <c r="F209" s="81">
        <f>COUNTIFS('Project and Grant Accounting'!$C:$C,'Control Panel'!$F$32,'Project and Grant Accounting'!$AB:$AB,'Control Panel'!$F$37)</f>
        <v>0</v>
      </c>
      <c r="G209" s="82">
        <f>COUNTIFS('Project and Grant Accounting'!$C:$C,'Control Panel'!$F$33,'Project and Grant Accounting'!$AB:$AB,'Control Panel'!$F$37)</f>
        <v>0</v>
      </c>
      <c r="H209" s="71">
        <f t="shared" ref="H209:H213" si="28">SUM(E209:G209)</f>
        <v>0</v>
      </c>
      <c r="I209" s="146">
        <f>COUNTIFS('Project and Grant Accounting'!$G:$G,"&lt;&gt;",'Project and Grant Accounting'!$AB:$AB,'Control Panel'!$F$37)</f>
        <v>0</v>
      </c>
      <c r="J209" s="138"/>
      <c r="L209" s="38" t="str">
        <f>'Control Panel'!$F$37</f>
        <v>R</v>
      </c>
      <c r="M209" s="30">
        <f>E209*'Control Panel'!$G$31*'Control Panel'!$G$37</f>
        <v>0</v>
      </c>
      <c r="N209" s="30">
        <f>F209*'Control Panel'!$G$32*'Control Panel'!$G$37</f>
        <v>0</v>
      </c>
      <c r="O209" s="30">
        <f>G209*'Control Panel'!$G$33*'Control Panel'!$G$37</f>
        <v>0</v>
      </c>
      <c r="P209" s="37"/>
    </row>
    <row r="210" spans="1:16" ht="15.75" customHeight="1" thickBot="1" x14ac:dyDescent="0.4">
      <c r="D210" s="72" t="str">
        <f>'Control Panel'!$E$38</f>
        <v>Third Party</v>
      </c>
      <c r="E210" s="83">
        <f>COUNTIFS('Project and Grant Accounting'!$C:$C,'Control Panel'!$F$31,'Project and Grant Accounting'!$AB:$AB,'Control Panel'!$F$38)</f>
        <v>0</v>
      </c>
      <c r="F210" s="84">
        <f>COUNTIFS('Project and Grant Accounting'!$C:$C,'Control Panel'!$F$32,'Project and Grant Accounting'!$AB:$AB,'Control Panel'!$F$38)</f>
        <v>0</v>
      </c>
      <c r="G210" s="85">
        <f>COUNTIFS('Project and Grant Accounting'!$C:$C,'Control Panel'!$F$33,'Project and Grant Accounting'!$AB:$AB,'Control Panel'!$F$38)</f>
        <v>0</v>
      </c>
      <c r="H210" s="73">
        <f t="shared" si="28"/>
        <v>0</v>
      </c>
      <c r="I210" s="145">
        <f>COUNTIFS('Project and Grant Accounting'!$G:$G,"&lt;&gt;",'Project and Grant Accounting'!$AB:$AB,'Control Panel'!$F$38)</f>
        <v>0</v>
      </c>
      <c r="J210" s="138"/>
      <c r="L210" s="38" t="str">
        <f>'Control Panel'!$F$38</f>
        <v>T</v>
      </c>
      <c r="M210" s="30">
        <f>E210*'Control Panel'!$G$31*'Control Panel'!$G$38</f>
        <v>0</v>
      </c>
      <c r="N210" s="30">
        <f>F210*'Control Panel'!$G$32*'Control Panel'!$G$38</f>
        <v>0</v>
      </c>
      <c r="O210" s="30">
        <f>G210*'Control Panel'!$G$33*'Control Panel'!$G$38</f>
        <v>0</v>
      </c>
      <c r="P210" s="37"/>
    </row>
    <row r="211" spans="1:16" ht="15.75" customHeight="1" thickBot="1" x14ac:dyDescent="0.4">
      <c r="A211" s="22" t="s">
        <v>39</v>
      </c>
      <c r="B211" s="160"/>
      <c r="D211" s="75" t="str">
        <f>'Control Panel'!$E$39</f>
        <v>Modification</v>
      </c>
      <c r="E211" s="80">
        <f>COUNTIFS('Project and Grant Accounting'!$C:$C,'Control Panel'!$F$31,'Project and Grant Accounting'!$AB:$AB,'Control Panel'!$F$39)</f>
        <v>0</v>
      </c>
      <c r="F211" s="81">
        <f>COUNTIFS('Project and Grant Accounting'!$C:$C,'Control Panel'!$F$32,'Project and Grant Accounting'!$AB:$AB,'Control Panel'!$F$39)</f>
        <v>0</v>
      </c>
      <c r="G211" s="82">
        <f>COUNTIFS('Project and Grant Accounting'!$C:$C,'Control Panel'!$F$33,'Project and Grant Accounting'!$AB:$AB,'Control Panel'!$F$39)</f>
        <v>0</v>
      </c>
      <c r="H211" s="71">
        <f t="shared" si="28"/>
        <v>0</v>
      </c>
      <c r="I211" s="146">
        <f>COUNTIFS('Project and Grant Accounting'!$G:$G,"&lt;&gt;",'Project and Grant Accounting'!$AB:$AB,'Control Panel'!$F$39)</f>
        <v>0</v>
      </c>
      <c r="J211" s="138"/>
      <c r="L211" s="38" t="str">
        <f>'Control Panel'!$F$39</f>
        <v>M</v>
      </c>
      <c r="M211" s="30">
        <f>E211*'Control Panel'!$G$31*'Control Panel'!$G$39</f>
        <v>0</v>
      </c>
      <c r="N211" s="30">
        <f>F211*'Control Panel'!$G$32*'Control Panel'!$G$39</f>
        <v>0</v>
      </c>
      <c r="O211" s="30">
        <f>G211*'Control Panel'!$G$33*'Control Panel'!$G$39</f>
        <v>0</v>
      </c>
      <c r="P211" s="37"/>
    </row>
    <row r="212" spans="1:16" ht="15.75" customHeight="1" thickBot="1" x14ac:dyDescent="0.4">
      <c r="A212" s="23" t="s">
        <v>40</v>
      </c>
      <c r="B212" s="161"/>
      <c r="D212" s="76" t="str">
        <f>'Control Panel'!$E$40</f>
        <v>Future</v>
      </c>
      <c r="E212" s="83">
        <f>COUNTIFS('Project and Grant Accounting'!$C:$C,'Control Panel'!$F$31,'Project and Grant Accounting'!$AB:$AB,'Control Panel'!$F$40)</f>
        <v>0</v>
      </c>
      <c r="F212" s="84">
        <f>COUNTIFS('Project and Grant Accounting'!$C:$C,'Control Panel'!$F$32,'Project and Grant Accounting'!$AB:$AB,'Control Panel'!$F$40)</f>
        <v>0</v>
      </c>
      <c r="G212" s="85">
        <f>COUNTIFS('Project and Grant Accounting'!$C:$C,'Control Panel'!$F$33,'Project and Grant Accounting'!$AB:$AB,'Control Panel'!$F$40)</f>
        <v>0</v>
      </c>
      <c r="H212" s="73">
        <f t="shared" si="28"/>
        <v>0</v>
      </c>
      <c r="I212" s="145">
        <f>COUNTIFS('Project and Grant Accounting'!$G:$G,"&lt;&gt;",'Project and Grant Accounting'!$AB:$AB,'Control Panel'!$F$40)</f>
        <v>0</v>
      </c>
      <c r="J212" s="138"/>
      <c r="L212" s="38" t="str">
        <f>'Control Panel'!$F$40</f>
        <v>F</v>
      </c>
      <c r="M212" s="30">
        <f>E212*'Control Panel'!$G$31*'Control Panel'!$G$40</f>
        <v>0</v>
      </c>
      <c r="N212" s="30">
        <f>F212*'Control Panel'!$G$32*'Control Panel'!$G$40</f>
        <v>0</v>
      </c>
      <c r="O212" s="30">
        <f>G212*'Control Panel'!$G$33*'Control Panel'!$G$40</f>
        <v>0</v>
      </c>
      <c r="P212" s="37"/>
    </row>
    <row r="213" spans="1:16" ht="15.75" customHeight="1" thickBot="1" x14ac:dyDescent="0.4">
      <c r="A213" s="26" t="str">
        <f>IF('Project and Grant Accounting'!$AC$12&gt;0,"Yes","No")</f>
        <v>No</v>
      </c>
      <c r="B213" s="162">
        <f>IF(A213="Yes",1,0)</f>
        <v>0</v>
      </c>
      <c r="D213" s="89" t="str">
        <f>'Control Panel'!$E$41</f>
        <v>Not Available</v>
      </c>
      <c r="E213" s="80">
        <f>COUNTIFS('Project and Grant Accounting'!$C:$C,'Control Panel'!$F$31,'Project and Grant Accounting'!$AB:$AB,'Control Panel'!$F$41)</f>
        <v>130</v>
      </c>
      <c r="F213" s="81">
        <f>COUNTIFS('Project and Grant Accounting'!$C:$C,'Control Panel'!$F$32,'Project and Grant Accounting'!$AB:$AB,'Control Panel'!$F$41)</f>
        <v>13</v>
      </c>
      <c r="G213" s="82">
        <f>COUNTIFS('Project and Grant Accounting'!$C:$C,'Control Panel'!$F$33,'Project and Grant Accounting'!$AB:$AB,'Control Panel'!$F$41)</f>
        <v>4</v>
      </c>
      <c r="H213" s="71">
        <f t="shared" si="28"/>
        <v>147</v>
      </c>
      <c r="I213" s="146">
        <f>COUNTIFS('Project and Grant Accounting'!$G:$G,"&lt;&gt;",'Project and Grant Accounting'!$AB:$AB,'Control Panel'!$F$41)</f>
        <v>0</v>
      </c>
      <c r="J213" s="138"/>
      <c r="L213" s="38" t="str">
        <f>'Control Panel'!$F$41</f>
        <v>N</v>
      </c>
      <c r="M213" s="30">
        <f>E213*'Control Panel'!$G$31*'Control Panel'!$G$41</f>
        <v>0</v>
      </c>
      <c r="N213" s="30">
        <f>F213*'Control Panel'!$G$32*'Control Panel'!$G$41</f>
        <v>0</v>
      </c>
      <c r="O213" s="30">
        <f>G213*'Control Panel'!$G$33*'Control Panel'!$G$41</f>
        <v>0</v>
      </c>
      <c r="P213" s="37"/>
    </row>
    <row r="214" spans="1:16" ht="15.75" customHeight="1" thickBot="1" x14ac:dyDescent="0.4">
      <c r="D214" s="86" t="str">
        <f>$D$93</f>
        <v>Total:</v>
      </c>
      <c r="E214" s="87">
        <f>SUM(E208:E213)</f>
        <v>130</v>
      </c>
      <c r="F214" s="87">
        <f>SUM(F208:F213)</f>
        <v>13</v>
      </c>
      <c r="G214" s="87">
        <f>SUM(G208:G213)</f>
        <v>4</v>
      </c>
      <c r="H214" s="88">
        <f>SUM(H208:H213)</f>
        <v>147</v>
      </c>
      <c r="I214" s="88">
        <f>SUM(I208:I213)</f>
        <v>0</v>
      </c>
      <c r="J214" s="164"/>
      <c r="L214" s="38" t="str">
        <f>D214</f>
        <v>Total:</v>
      </c>
      <c r="M214" s="30">
        <f>SUM(M208:M213)</f>
        <v>0</v>
      </c>
      <c r="N214" s="30">
        <f>SUM(N208:N213)</f>
        <v>0</v>
      </c>
      <c r="O214" s="30">
        <f>SUM(O208:O213)</f>
        <v>0</v>
      </c>
      <c r="P214" s="37"/>
    </row>
    <row r="215" spans="1:16" ht="15.75" customHeight="1" thickBot="1" x14ac:dyDescent="0.4">
      <c r="D215" s="61"/>
      <c r="H215" s="4"/>
      <c r="L215" s="30" t="s">
        <v>45</v>
      </c>
      <c r="M215" s="39">
        <f t="shared" ref="M215:O215" si="29">IF(M207=0,"NA",M214/M207)</f>
        <v>0</v>
      </c>
      <c r="N215" s="39">
        <f t="shared" si="29"/>
        <v>0</v>
      </c>
      <c r="O215" s="39">
        <f t="shared" si="29"/>
        <v>0</v>
      </c>
      <c r="P215" s="37"/>
    </row>
    <row r="216" spans="1:16" ht="15.75" customHeight="1" thickBot="1" x14ac:dyDescent="0.4">
      <c r="D216" s="449" t="str">
        <f>'Control Panel'!F59&amp;" - "&amp;'Control Panel'!E59</f>
        <v>4.14 - Purchasing</v>
      </c>
      <c r="E216" s="450"/>
      <c r="F216" s="450"/>
      <c r="G216" s="20"/>
      <c r="H216" s="20"/>
      <c r="I216" s="20" t="str">
        <f>$I$84</f>
        <v xml:space="preserve">Overall Compliance: </v>
      </c>
      <c r="J216" s="21" t="str">
        <f>IF(SUM(M225:O225)=0,"N/A",SUM(M225:O225)/SUM(M218:O218))</f>
        <v>N/A</v>
      </c>
      <c r="L216" s="30"/>
      <c r="M216" s="30"/>
      <c r="N216" s="30"/>
      <c r="O216" s="30"/>
      <c r="P216" s="37"/>
    </row>
    <row r="217" spans="1:16" ht="15.75" customHeight="1" thickBot="1" x14ac:dyDescent="0.4">
      <c r="D217" s="451" t="str">
        <f>$D$85</f>
        <v>Availability</v>
      </c>
      <c r="E217" s="453" t="str">
        <f>$E$85</f>
        <v>Priority</v>
      </c>
      <c r="F217" s="453"/>
      <c r="G217" s="453"/>
      <c r="H217" s="454" t="str">
        <f>$H$85</f>
        <v>Total</v>
      </c>
      <c r="I217" s="456" t="str">
        <f>$I$85</f>
        <v>Comments</v>
      </c>
      <c r="J217" s="469" t="str">
        <f>$J$85</f>
        <v>Availability by Type</v>
      </c>
      <c r="L217" s="30"/>
      <c r="M217" s="38" t="str">
        <f>'Control Panel'!$F$31</f>
        <v>H</v>
      </c>
      <c r="N217" s="38" t="str">
        <f>'Control Panel'!$F$32</f>
        <v>M</v>
      </c>
      <c r="O217" s="38" t="str">
        <f>'Control Panel'!$F$33</f>
        <v>L</v>
      </c>
      <c r="P217" s="37"/>
    </row>
    <row r="218" spans="1:16" ht="15.75" customHeight="1" thickBot="1" x14ac:dyDescent="0.4">
      <c r="D218" s="452"/>
      <c r="E218" s="77" t="str">
        <f>'Control Panel'!$E$31</f>
        <v>High</v>
      </c>
      <c r="F218" s="78" t="str">
        <f>'Control Panel'!$E$32</f>
        <v>Medium</v>
      </c>
      <c r="G218" s="79" t="str">
        <f>'Control Panel'!$E$33</f>
        <v>Low</v>
      </c>
      <c r="H218" s="455"/>
      <c r="I218" s="457"/>
      <c r="J218" s="470"/>
      <c r="L218" s="38" t="s">
        <v>44</v>
      </c>
      <c r="M218" s="30">
        <f>E225*'Control Panel'!$G$31*'Control Panel'!$G$36</f>
        <v>812</v>
      </c>
      <c r="N218" s="30">
        <f>F225*'Control Panel'!$G$32*'Control Panel'!$G$36</f>
        <v>22</v>
      </c>
      <c r="O218" s="30">
        <f>G225*'Control Panel'!$G$33*'Control Panel'!$G$36</f>
        <v>31</v>
      </c>
      <c r="P218" s="37"/>
    </row>
    <row r="219" spans="1:16" ht="15.75" customHeight="1" thickBot="1" x14ac:dyDescent="0.4">
      <c r="D219" s="90" t="str">
        <f>'Control Panel'!$E$36</f>
        <v>Yes</v>
      </c>
      <c r="E219" s="83">
        <f>COUNTIFS(Purchasing!$C:$C,'Control Panel'!$F$31,Purchasing!$AB:$AB,'Control Panel'!$F$36)</f>
        <v>0</v>
      </c>
      <c r="F219" s="84">
        <f>COUNTIFS(Purchasing!$C:$C,'Control Panel'!$F$32,Purchasing!$AB:$AB,'Control Panel'!$F$36)</f>
        <v>0</v>
      </c>
      <c r="G219" s="85">
        <f>COUNTIFS(Purchasing!$C:$C,'Control Panel'!$F$33,Purchasing!$AB:$AB,'Control Panel'!$F$36)</f>
        <v>0</v>
      </c>
      <c r="H219" s="73">
        <f>SUM(E219:G219)</f>
        <v>0</v>
      </c>
      <c r="I219" s="145">
        <f>COUNTIFS(Purchasing!$G:$G,"&lt;&gt;",Purchasing!$AB:$AB,'Control Panel'!$F$36)</f>
        <v>0</v>
      </c>
      <c r="J219" s="74"/>
      <c r="L219" s="38" t="str">
        <f>'Control Panel'!$F$36</f>
        <v>Y</v>
      </c>
      <c r="M219" s="30">
        <f>E219*'Control Panel'!$G$31*'Control Panel'!$G$36</f>
        <v>0</v>
      </c>
      <c r="N219" s="30">
        <f>F219*'Control Panel'!$G$32*'Control Panel'!$G$36</f>
        <v>0</v>
      </c>
      <c r="O219" s="30">
        <f>G219*'Control Panel'!$G$33*'Control Panel'!$G$36</f>
        <v>0</v>
      </c>
      <c r="P219" s="37"/>
    </row>
    <row r="220" spans="1:16" ht="15.75" customHeight="1" thickBot="1" x14ac:dyDescent="0.4">
      <c r="D220" s="70" t="str">
        <f>'Control Panel'!$E$37</f>
        <v>Reporting</v>
      </c>
      <c r="E220" s="80">
        <f>COUNTIFS(Purchasing!$C:$C,'Control Panel'!$F$31,Purchasing!$AB:$AB,'Control Panel'!$F$37)</f>
        <v>0</v>
      </c>
      <c r="F220" s="81">
        <f>COUNTIFS(Purchasing!$C:$C,'Control Panel'!$F$32,Purchasing!$AB:$AB,'Control Panel'!$F$37)</f>
        <v>0</v>
      </c>
      <c r="G220" s="82">
        <f>COUNTIFS(Purchasing!$C:$C,'Control Panel'!$F$33,Purchasing!$AB:$AB,'Control Panel'!$F$37)</f>
        <v>0</v>
      </c>
      <c r="H220" s="71">
        <f t="shared" ref="H220:H224" si="30">SUM(E220:G220)</f>
        <v>0</v>
      </c>
      <c r="I220" s="146">
        <f>COUNTIFS(Purchasing!$G:$G,"&lt;&gt;",Purchasing!$AB:$AB,'Control Panel'!$F$37)</f>
        <v>0</v>
      </c>
      <c r="J220" s="138"/>
      <c r="L220" s="38" t="str">
        <f>'Control Panel'!$F$37</f>
        <v>R</v>
      </c>
      <c r="M220" s="30">
        <f>E220*'Control Panel'!$G$31*'Control Panel'!$G$37</f>
        <v>0</v>
      </c>
      <c r="N220" s="30">
        <f>F220*'Control Panel'!$G$32*'Control Panel'!$G$37</f>
        <v>0</v>
      </c>
      <c r="O220" s="30">
        <f>G220*'Control Panel'!$G$33*'Control Panel'!$G$37</f>
        <v>0</v>
      </c>
      <c r="P220" s="37"/>
    </row>
    <row r="221" spans="1:16" ht="15.75" customHeight="1" thickBot="1" x14ac:dyDescent="0.4">
      <c r="D221" s="72" t="str">
        <f>'Control Panel'!$E$38</f>
        <v>Third Party</v>
      </c>
      <c r="E221" s="83">
        <f>COUNTIFS(Purchasing!$C:$C,'Control Panel'!$F$31,Purchasing!$AB:$AB,'Control Panel'!$F$38)</f>
        <v>0</v>
      </c>
      <c r="F221" s="84">
        <f>COUNTIFS(Purchasing!$C:$C,'Control Panel'!$F$32,Purchasing!$AB:$AB,'Control Panel'!$F$38)</f>
        <v>0</v>
      </c>
      <c r="G221" s="85">
        <f>COUNTIFS(Purchasing!$C:$C,'Control Panel'!$F$33,Purchasing!$AB:$AB,'Control Panel'!$F$38)</f>
        <v>0</v>
      </c>
      <c r="H221" s="73">
        <f t="shared" si="30"/>
        <v>0</v>
      </c>
      <c r="I221" s="145">
        <f>COUNTIFS(Purchasing!$G:$G,"&lt;&gt;",Purchasing!$AB:$AB,'Control Panel'!$F$38)</f>
        <v>0</v>
      </c>
      <c r="J221" s="138"/>
      <c r="L221" s="38" t="str">
        <f>'Control Panel'!$F$38</f>
        <v>T</v>
      </c>
      <c r="M221" s="30">
        <f>E221*'Control Panel'!$G$31*'Control Panel'!$G$38</f>
        <v>0</v>
      </c>
      <c r="N221" s="30">
        <f>F221*'Control Panel'!$G$32*'Control Panel'!$G$38</f>
        <v>0</v>
      </c>
      <c r="O221" s="30">
        <f>G221*'Control Panel'!$G$33*'Control Panel'!$G$38</f>
        <v>0</v>
      </c>
      <c r="P221" s="37"/>
    </row>
    <row r="222" spans="1:16" ht="15.75" customHeight="1" thickBot="1" x14ac:dyDescent="0.4">
      <c r="A222" s="22" t="s">
        <v>39</v>
      </c>
      <c r="B222" s="160"/>
      <c r="D222" s="75" t="str">
        <f>'Control Panel'!$E$39</f>
        <v>Modification</v>
      </c>
      <c r="E222" s="80">
        <f>COUNTIFS(Purchasing!$C:$C,'Control Panel'!$F$31,Purchasing!$AB:$AB,'Control Panel'!$F$39)</f>
        <v>0</v>
      </c>
      <c r="F222" s="81">
        <f>COUNTIFS(Purchasing!$C:$C,'Control Panel'!$F$32,Purchasing!$AB:$AB,'Control Panel'!$F$39)</f>
        <v>0</v>
      </c>
      <c r="G222" s="82">
        <f>COUNTIFS(Purchasing!$C:$C,'Control Panel'!$F$33,Purchasing!$AB:$AB,'Control Panel'!$F$39)</f>
        <v>0</v>
      </c>
      <c r="H222" s="71">
        <f t="shared" si="30"/>
        <v>0</v>
      </c>
      <c r="I222" s="146">
        <f>COUNTIFS(Purchasing!$G:$G,"&lt;&gt;",Purchasing!$AB:$AB,'Control Panel'!$F$39)</f>
        <v>0</v>
      </c>
      <c r="J222" s="138"/>
      <c r="L222" s="38" t="str">
        <f>'Control Panel'!$F$39</f>
        <v>M</v>
      </c>
      <c r="M222" s="30">
        <f>E222*'Control Panel'!$G$31*'Control Panel'!$G$39</f>
        <v>0</v>
      </c>
      <c r="N222" s="30">
        <f>F222*'Control Panel'!$G$32*'Control Panel'!$G$39</f>
        <v>0</v>
      </c>
      <c r="O222" s="30">
        <f>G222*'Control Panel'!$G$33*'Control Panel'!$G$39</f>
        <v>0</v>
      </c>
      <c r="P222" s="37"/>
    </row>
    <row r="223" spans="1:16" ht="15.75" customHeight="1" thickBot="1" x14ac:dyDescent="0.4">
      <c r="A223" s="23" t="s">
        <v>40</v>
      </c>
      <c r="B223" s="161"/>
      <c r="D223" s="76" t="str">
        <f>'Control Panel'!$E$40</f>
        <v>Future</v>
      </c>
      <c r="E223" s="83">
        <f>COUNTIFS(Purchasing!$C:$C,'Control Panel'!$F$31,Purchasing!$AB:$AB,'Control Panel'!$F$40)</f>
        <v>0</v>
      </c>
      <c r="F223" s="84">
        <f>COUNTIFS(Purchasing!$C:$C,'Control Panel'!$F$32,Purchasing!$AB:$AB,'Control Panel'!$F$40)</f>
        <v>0</v>
      </c>
      <c r="G223" s="85">
        <f>COUNTIFS(Purchasing!$C:$C,'Control Panel'!$F$33,Purchasing!$AB:$AB,'Control Panel'!$F$40)</f>
        <v>0</v>
      </c>
      <c r="H223" s="73">
        <f t="shared" si="30"/>
        <v>0</v>
      </c>
      <c r="I223" s="145">
        <f>COUNTIFS(Purchasing!$G:$G,"&lt;&gt;",Purchasing!$AB:$AB,'Control Panel'!$F$40)</f>
        <v>0</v>
      </c>
      <c r="J223" s="138"/>
      <c r="L223" s="38" t="str">
        <f>'Control Panel'!$F$40</f>
        <v>F</v>
      </c>
      <c r="M223" s="30">
        <f>E223*'Control Panel'!$G$31*'Control Panel'!$G$40</f>
        <v>0</v>
      </c>
      <c r="N223" s="30">
        <f>F223*'Control Panel'!$G$32*'Control Panel'!$G$40</f>
        <v>0</v>
      </c>
      <c r="O223" s="30">
        <f>G223*'Control Panel'!$G$33*'Control Panel'!$G$40</f>
        <v>0</v>
      </c>
      <c r="P223" s="37"/>
    </row>
    <row r="224" spans="1:16" ht="15.75" customHeight="1" thickBot="1" x14ac:dyDescent="0.4">
      <c r="A224" s="26" t="str">
        <f>IF(Purchasing!$AC$12&gt;0,"Yes","No")</f>
        <v>No</v>
      </c>
      <c r="B224" s="162">
        <f>IF(A224="Yes",1,0)</f>
        <v>0</v>
      </c>
      <c r="D224" s="89" t="str">
        <f>'Control Panel'!$E$41</f>
        <v>Not Available</v>
      </c>
      <c r="E224" s="80">
        <f>COUNTIFS(Purchasing!$C:$C,'Control Panel'!$F$31,Purchasing!$AB:$AB,'Control Panel'!$F$41)</f>
        <v>203</v>
      </c>
      <c r="F224" s="81">
        <f>COUNTIFS(Purchasing!$C:$C,'Control Panel'!$F$32,Purchasing!$AB:$AB,'Control Panel'!$F$41)</f>
        <v>11</v>
      </c>
      <c r="G224" s="82">
        <f>COUNTIFS(Purchasing!$C:$C,'Control Panel'!$F$33,Purchasing!$AB:$AB,'Control Panel'!$F$41)</f>
        <v>31</v>
      </c>
      <c r="H224" s="71">
        <f t="shared" si="30"/>
        <v>245</v>
      </c>
      <c r="I224" s="146">
        <f>COUNTIFS(Purchasing!$G:$G,"&lt;&gt;",Purchasing!$AB:$AB,'Control Panel'!$F$41)</f>
        <v>0</v>
      </c>
      <c r="J224" s="138"/>
      <c r="L224" s="38" t="str">
        <f>'Control Panel'!$F$41</f>
        <v>N</v>
      </c>
      <c r="M224" s="30">
        <f>E224*'Control Panel'!$G$31*'Control Panel'!$G$41</f>
        <v>0</v>
      </c>
      <c r="N224" s="30">
        <f>F224*'Control Panel'!$G$32*'Control Panel'!$G$41</f>
        <v>0</v>
      </c>
      <c r="O224" s="30">
        <f>G224*'Control Panel'!$G$33*'Control Panel'!$G$41</f>
        <v>0</v>
      </c>
      <c r="P224" s="37"/>
    </row>
    <row r="225" spans="1:16" ht="15.75" customHeight="1" thickBot="1" x14ac:dyDescent="0.4">
      <c r="D225" s="86" t="str">
        <f>$D$93</f>
        <v>Total:</v>
      </c>
      <c r="E225" s="87">
        <f>SUM(E219:E224)</f>
        <v>203</v>
      </c>
      <c r="F225" s="87">
        <f>SUM(F219:F224)</f>
        <v>11</v>
      </c>
      <c r="G225" s="87">
        <f>SUM(G219:G224)</f>
        <v>31</v>
      </c>
      <c r="H225" s="88">
        <f>SUM(H219:H224)</f>
        <v>245</v>
      </c>
      <c r="I225" s="88">
        <f>SUM(I219:I224)</f>
        <v>0</v>
      </c>
      <c r="J225" s="164"/>
      <c r="L225" s="38" t="str">
        <f>D225</f>
        <v>Total:</v>
      </c>
      <c r="M225" s="30">
        <f>SUM(M219:M224)</f>
        <v>0</v>
      </c>
      <c r="N225" s="30">
        <f>SUM(N219:N224)</f>
        <v>0</v>
      </c>
      <c r="O225" s="30">
        <f>SUM(O219:O224)</f>
        <v>0</v>
      </c>
      <c r="P225" s="37"/>
    </row>
    <row r="226" spans="1:16" ht="15.75" customHeight="1" thickBot="1" x14ac:dyDescent="0.4">
      <c r="D226" s="61"/>
      <c r="H226" s="4"/>
      <c r="L226" s="30" t="s">
        <v>45</v>
      </c>
      <c r="M226" s="39">
        <f t="shared" ref="M226:O226" si="31">IF(M218=0,"NA",M225/M218)</f>
        <v>0</v>
      </c>
      <c r="N226" s="39">
        <f t="shared" si="31"/>
        <v>0</v>
      </c>
      <c r="O226" s="39">
        <f t="shared" si="31"/>
        <v>0</v>
      </c>
      <c r="P226" s="37"/>
    </row>
    <row r="227" spans="1:16" ht="15.75" customHeight="1" thickBot="1" x14ac:dyDescent="0.4">
      <c r="D227" s="449" t="str">
        <f>'Control Panel'!F60&amp;" - "&amp;'Control Panel'!E60</f>
        <v>4.15 - Time and Attendance</v>
      </c>
      <c r="E227" s="450"/>
      <c r="F227" s="450"/>
      <c r="G227" s="20"/>
      <c r="H227" s="20"/>
      <c r="I227" s="20" t="str">
        <f>$I$84</f>
        <v xml:space="preserve">Overall Compliance: </v>
      </c>
      <c r="J227" s="21" t="str">
        <f>IF(SUM(M236:O236)=0,"N/A",SUM(M236:O236)/SUM(M229:O229))</f>
        <v>N/A</v>
      </c>
      <c r="L227" s="30"/>
      <c r="M227" s="30"/>
      <c r="N227" s="30"/>
      <c r="O227" s="30"/>
      <c r="P227" s="37"/>
    </row>
    <row r="228" spans="1:16" ht="15.75" customHeight="1" thickBot="1" x14ac:dyDescent="0.4">
      <c r="D228" s="451" t="str">
        <f>$D$85</f>
        <v>Availability</v>
      </c>
      <c r="E228" s="453" t="str">
        <f>$E$85</f>
        <v>Priority</v>
      </c>
      <c r="F228" s="453"/>
      <c r="G228" s="453"/>
      <c r="H228" s="454" t="str">
        <f>$H$85</f>
        <v>Total</v>
      </c>
      <c r="I228" s="456" t="str">
        <f>$I$85</f>
        <v>Comments</v>
      </c>
      <c r="J228" s="469" t="str">
        <f>$J$85</f>
        <v>Availability by Type</v>
      </c>
      <c r="L228" s="30"/>
      <c r="M228" s="38" t="str">
        <f>'Control Panel'!$F$31</f>
        <v>H</v>
      </c>
      <c r="N228" s="38" t="str">
        <f>'Control Panel'!$F$32</f>
        <v>M</v>
      </c>
      <c r="O228" s="38" t="str">
        <f>'Control Panel'!$F$33</f>
        <v>L</v>
      </c>
      <c r="P228" s="37"/>
    </row>
    <row r="229" spans="1:16" ht="15.75" customHeight="1" thickBot="1" x14ac:dyDescent="0.4">
      <c r="D229" s="452"/>
      <c r="E229" s="77" t="str">
        <f>'Control Panel'!$E$31</f>
        <v>High</v>
      </c>
      <c r="F229" s="78" t="str">
        <f>'Control Panel'!$E$32</f>
        <v>Medium</v>
      </c>
      <c r="G229" s="79" t="str">
        <f>'Control Panel'!$E$33</f>
        <v>Low</v>
      </c>
      <c r="H229" s="455"/>
      <c r="I229" s="457"/>
      <c r="J229" s="470"/>
      <c r="L229" s="38" t="s">
        <v>44</v>
      </c>
      <c r="M229" s="30">
        <f>E236*'Control Panel'!$G$31*'Control Panel'!$G$36</f>
        <v>840</v>
      </c>
      <c r="N229" s="30">
        <f>F236*'Control Panel'!$G$32*'Control Panel'!$G$36</f>
        <v>54</v>
      </c>
      <c r="O229" s="30">
        <f>G236*'Control Panel'!$G$33*'Control Panel'!$G$36</f>
        <v>30</v>
      </c>
      <c r="P229" s="37"/>
    </row>
    <row r="230" spans="1:16" ht="15.75" customHeight="1" thickBot="1" x14ac:dyDescent="0.4">
      <c r="D230" s="90" t="str">
        <f>'Control Panel'!$E$36</f>
        <v>Yes</v>
      </c>
      <c r="E230" s="83">
        <f>COUNTIFS('Time and Attendance'!$C:$C,'Control Panel'!$F$31,'Time and Attendance'!$AB:$AB,'Control Panel'!$F$36)</f>
        <v>0</v>
      </c>
      <c r="F230" s="84">
        <f>COUNTIFS('Time and Attendance'!$C:$C,'Control Panel'!$F$32,'Time and Attendance'!$AB:$AB,'Control Panel'!$F$36)</f>
        <v>0</v>
      </c>
      <c r="G230" s="85">
        <f>COUNTIFS('Time and Attendance'!$C:$C,'Control Panel'!$F$33,'Time and Attendance'!$AB:$AB,'Control Panel'!$F$36)</f>
        <v>0</v>
      </c>
      <c r="H230" s="73">
        <f>SUM(E230:G230)</f>
        <v>0</v>
      </c>
      <c r="I230" s="145">
        <f>COUNTIFS('Time and Attendance'!$G:$G,"&lt;&gt;",'Time and Attendance'!$AB:$AB,'Control Panel'!$F$36)</f>
        <v>0</v>
      </c>
      <c r="J230" s="74"/>
      <c r="L230" s="38" t="str">
        <f>'Control Panel'!$F$36</f>
        <v>Y</v>
      </c>
      <c r="M230" s="30">
        <f>E230*'Control Panel'!$G$31*'Control Panel'!$G$36</f>
        <v>0</v>
      </c>
      <c r="N230" s="30">
        <f>F230*'Control Panel'!$G$32*'Control Panel'!$G$36</f>
        <v>0</v>
      </c>
      <c r="O230" s="30">
        <f>G230*'Control Panel'!$G$33*'Control Panel'!$G$36</f>
        <v>0</v>
      </c>
      <c r="P230" s="37"/>
    </row>
    <row r="231" spans="1:16" ht="15.75" customHeight="1" thickBot="1" x14ac:dyDescent="0.4">
      <c r="D231" s="70" t="str">
        <f>'Control Panel'!$E$37</f>
        <v>Reporting</v>
      </c>
      <c r="E231" s="80">
        <f>COUNTIFS('Time and Attendance'!$C:$C,'Control Panel'!$F$31,'Time and Attendance'!$AB:$AB,'Control Panel'!$F$37)</f>
        <v>0</v>
      </c>
      <c r="F231" s="81">
        <f>COUNTIFS('Time and Attendance'!$C:$C,'Control Panel'!$F$32,'Time and Attendance'!$AB:$AB,'Control Panel'!$F$37)</f>
        <v>0</v>
      </c>
      <c r="G231" s="82">
        <f>COUNTIFS('Time and Attendance'!$C:$C,'Control Panel'!$F$33,'Time and Attendance'!$AB:$AB,'Control Panel'!$F$37)</f>
        <v>0</v>
      </c>
      <c r="H231" s="71">
        <f t="shared" ref="H231:H235" si="32">SUM(E231:G231)</f>
        <v>0</v>
      </c>
      <c r="I231" s="146">
        <f>COUNTIFS('Time and Attendance'!$G:$G,"&lt;&gt;",'Time and Attendance'!$AB:$AB,'Control Panel'!$F$37)</f>
        <v>0</v>
      </c>
      <c r="J231" s="138"/>
      <c r="L231" s="38" t="str">
        <f>'Control Panel'!$F$37</f>
        <v>R</v>
      </c>
      <c r="M231" s="30">
        <f>E231*'Control Panel'!$G$31*'Control Panel'!$G$37</f>
        <v>0</v>
      </c>
      <c r="N231" s="30">
        <f>F231*'Control Panel'!$G$32*'Control Panel'!$G$37</f>
        <v>0</v>
      </c>
      <c r="O231" s="30">
        <f>G231*'Control Panel'!$G$33*'Control Panel'!$G$37</f>
        <v>0</v>
      </c>
      <c r="P231" s="37"/>
    </row>
    <row r="232" spans="1:16" ht="15.75" customHeight="1" thickBot="1" x14ac:dyDescent="0.4">
      <c r="D232" s="72" t="str">
        <f>'Control Panel'!$E$38</f>
        <v>Third Party</v>
      </c>
      <c r="E232" s="83">
        <f>COUNTIFS('Time and Attendance'!$C:$C,'Control Panel'!$F$31,'Time and Attendance'!$AB:$AB,'Control Panel'!$F$38)</f>
        <v>0</v>
      </c>
      <c r="F232" s="84">
        <f>COUNTIFS('Time and Attendance'!$C:$C,'Control Panel'!$F$32,'Time and Attendance'!$AB:$AB,'Control Panel'!$F$38)</f>
        <v>0</v>
      </c>
      <c r="G232" s="85">
        <f>COUNTIFS('Time and Attendance'!$C:$C,'Control Panel'!$F$33,'Time and Attendance'!$AB:$AB,'Control Panel'!$F$38)</f>
        <v>0</v>
      </c>
      <c r="H232" s="73">
        <f t="shared" si="32"/>
        <v>0</v>
      </c>
      <c r="I232" s="145">
        <f>COUNTIFS('Time and Attendance'!$G:$G,"&lt;&gt;",'Time and Attendance'!$AB:$AB,'Control Panel'!$F$38)</f>
        <v>0</v>
      </c>
      <c r="J232" s="138"/>
      <c r="L232" s="38" t="str">
        <f>'Control Panel'!$F$38</f>
        <v>T</v>
      </c>
      <c r="M232" s="30">
        <f>E232*'Control Panel'!$G$31*'Control Panel'!$G$38</f>
        <v>0</v>
      </c>
      <c r="N232" s="30">
        <f>F232*'Control Panel'!$G$32*'Control Panel'!$G$38</f>
        <v>0</v>
      </c>
      <c r="O232" s="30">
        <f>G232*'Control Panel'!$G$33*'Control Panel'!$G$38</f>
        <v>0</v>
      </c>
      <c r="P232" s="37"/>
    </row>
    <row r="233" spans="1:16" ht="15.75" customHeight="1" thickBot="1" x14ac:dyDescent="0.4">
      <c r="A233" s="22" t="s">
        <v>39</v>
      </c>
      <c r="B233" s="160"/>
      <c r="D233" s="75" t="str">
        <f>'Control Panel'!$E$39</f>
        <v>Modification</v>
      </c>
      <c r="E233" s="80">
        <f>COUNTIFS('Time and Attendance'!$C:$C,'Control Panel'!$F$31,'Time and Attendance'!$AB:$AB,'Control Panel'!$F$39)</f>
        <v>0</v>
      </c>
      <c r="F233" s="81">
        <f>COUNTIFS('Time and Attendance'!$C:$C,'Control Panel'!$F$32,'Time and Attendance'!$AB:$AB,'Control Panel'!$F$39)</f>
        <v>0</v>
      </c>
      <c r="G233" s="82">
        <f>COUNTIFS('Time and Attendance'!$C:$C,'Control Panel'!$F$33,'Time and Attendance'!$AB:$AB,'Control Panel'!$F$39)</f>
        <v>0</v>
      </c>
      <c r="H233" s="71">
        <f t="shared" si="32"/>
        <v>0</v>
      </c>
      <c r="I233" s="146">
        <f>COUNTIFS('Time and Attendance'!$G:$G,"&lt;&gt;",'Time and Attendance'!$AB:$AB,'Control Panel'!$F$39)</f>
        <v>0</v>
      </c>
      <c r="J233" s="138"/>
      <c r="L233" s="38" t="str">
        <f>'Control Panel'!$F$39</f>
        <v>M</v>
      </c>
      <c r="M233" s="30">
        <f>E233*'Control Panel'!$G$31*'Control Panel'!$G$39</f>
        <v>0</v>
      </c>
      <c r="N233" s="30">
        <f>F233*'Control Panel'!$G$32*'Control Panel'!$G$39</f>
        <v>0</v>
      </c>
      <c r="O233" s="30">
        <f>G233*'Control Panel'!$G$33*'Control Panel'!$G$39</f>
        <v>0</v>
      </c>
      <c r="P233" s="37"/>
    </row>
    <row r="234" spans="1:16" ht="15.75" customHeight="1" thickBot="1" x14ac:dyDescent="0.4">
      <c r="A234" s="23" t="s">
        <v>40</v>
      </c>
      <c r="B234" s="161"/>
      <c r="D234" s="76" t="str">
        <f>'Control Panel'!$E$40</f>
        <v>Future</v>
      </c>
      <c r="E234" s="83">
        <f>COUNTIFS('Time and Attendance'!$C:$C,'Control Panel'!$F$31,'Time and Attendance'!$AB:$AB,'Control Panel'!$F$40)</f>
        <v>0</v>
      </c>
      <c r="F234" s="84">
        <f>COUNTIFS('Time and Attendance'!$C:$C,'Control Panel'!$F$32,'Time and Attendance'!$AB:$AB,'Control Panel'!$F$40)</f>
        <v>0</v>
      </c>
      <c r="G234" s="85">
        <f>COUNTIFS('Time and Attendance'!$C:$C,'Control Panel'!$F$33,'Time and Attendance'!$AB:$AB,'Control Panel'!$F$40)</f>
        <v>0</v>
      </c>
      <c r="H234" s="73">
        <f t="shared" si="32"/>
        <v>0</v>
      </c>
      <c r="I234" s="145">
        <f>COUNTIFS('Time and Attendance'!$G:$G,"&lt;&gt;",'Time and Attendance'!$AB:$AB,'Control Panel'!$F$40)</f>
        <v>0</v>
      </c>
      <c r="J234" s="138"/>
      <c r="L234" s="38" t="str">
        <f>'Control Panel'!$F$40</f>
        <v>F</v>
      </c>
      <c r="M234" s="30">
        <f>E234*'Control Panel'!$G$31*'Control Panel'!$G$40</f>
        <v>0</v>
      </c>
      <c r="N234" s="30">
        <f>F234*'Control Panel'!$G$32*'Control Panel'!$G$40</f>
        <v>0</v>
      </c>
      <c r="O234" s="30">
        <f>G234*'Control Panel'!$G$33*'Control Panel'!$G$40</f>
        <v>0</v>
      </c>
      <c r="P234" s="37"/>
    </row>
    <row r="235" spans="1:16" ht="15.75" customHeight="1" thickBot="1" x14ac:dyDescent="0.4">
      <c r="A235" s="26" t="str">
        <f>IF('Time and Attendance'!$AC$12&gt;0,"Yes","No")</f>
        <v>No</v>
      </c>
      <c r="B235" s="162">
        <f>IF(A235="Yes",1,0)</f>
        <v>0</v>
      </c>
      <c r="D235" s="89" t="str">
        <f>'Control Panel'!$E$41</f>
        <v>Not Available</v>
      </c>
      <c r="E235" s="80">
        <f>COUNTIFS('Time and Attendance'!$C:$C,'Control Panel'!$F$31,'Time and Attendance'!$AB:$AB,'Control Panel'!$F$41)</f>
        <v>210</v>
      </c>
      <c r="F235" s="81">
        <f>COUNTIFS('Time and Attendance'!$C:$C,'Control Panel'!$F$32,'Time and Attendance'!$AB:$AB,'Control Panel'!$F$41)</f>
        <v>27</v>
      </c>
      <c r="G235" s="82">
        <f>COUNTIFS('Time and Attendance'!$C:$C,'Control Panel'!$F$33,'Time and Attendance'!$AB:$AB,'Control Panel'!$F$41)</f>
        <v>30</v>
      </c>
      <c r="H235" s="71">
        <f t="shared" si="32"/>
        <v>267</v>
      </c>
      <c r="I235" s="146">
        <f>COUNTIFS('Time and Attendance'!$G:$G,"&lt;&gt;",'Time and Attendance'!$AB:$AB,'Control Panel'!$F$41)</f>
        <v>0</v>
      </c>
      <c r="J235" s="138"/>
      <c r="L235" s="38" t="str">
        <f>'Control Panel'!$F$41</f>
        <v>N</v>
      </c>
      <c r="M235" s="30">
        <f>E235*'Control Panel'!$G$31*'Control Panel'!$G$41</f>
        <v>0</v>
      </c>
      <c r="N235" s="30">
        <f>F235*'Control Panel'!$G$32*'Control Panel'!$G$41</f>
        <v>0</v>
      </c>
      <c r="O235" s="30">
        <f>G235*'Control Panel'!$G$33*'Control Panel'!$G$41</f>
        <v>0</v>
      </c>
      <c r="P235" s="37"/>
    </row>
    <row r="236" spans="1:16" ht="15.75" customHeight="1" thickBot="1" x14ac:dyDescent="0.4">
      <c r="D236" s="86" t="str">
        <f>$D$93</f>
        <v>Total:</v>
      </c>
      <c r="E236" s="87">
        <f>SUM(E230:E235)</f>
        <v>210</v>
      </c>
      <c r="F236" s="87">
        <f>SUM(F230:F235)</f>
        <v>27</v>
      </c>
      <c r="G236" s="87">
        <f>SUM(G230:G235)</f>
        <v>30</v>
      </c>
      <c r="H236" s="88">
        <f>SUM(H230:H235)</f>
        <v>267</v>
      </c>
      <c r="I236" s="88">
        <f>SUM(I230:I235)</f>
        <v>0</v>
      </c>
      <c r="J236" s="164"/>
      <c r="L236" s="38" t="str">
        <f>D236</f>
        <v>Total:</v>
      </c>
      <c r="M236" s="30">
        <f>SUM(M230:M235)</f>
        <v>0</v>
      </c>
      <c r="N236" s="30">
        <f>SUM(N230:N235)</f>
        <v>0</v>
      </c>
      <c r="O236" s="30">
        <f>SUM(O230:O235)</f>
        <v>0</v>
      </c>
      <c r="P236" s="37"/>
    </row>
    <row r="237" spans="1:16" ht="15.75" hidden="1" customHeight="1" x14ac:dyDescent="0.35">
      <c r="D237" s="61"/>
      <c r="H237" s="4"/>
      <c r="L237" s="30" t="s">
        <v>45</v>
      </c>
      <c r="M237" s="39">
        <f t="shared" ref="M237:O237" si="33">IF(M229=0,"NA",M236/M229)</f>
        <v>0</v>
      </c>
      <c r="N237" s="39">
        <f t="shared" si="33"/>
        <v>0</v>
      </c>
      <c r="O237" s="39">
        <f t="shared" si="33"/>
        <v>0</v>
      </c>
      <c r="P237" s="37"/>
    </row>
    <row r="238" spans="1:16" ht="15.75" hidden="1" customHeight="1" thickBot="1" x14ac:dyDescent="0.4">
      <c r="D238" s="449" t="str">
        <f>'Control Panel'!F61&amp;" - "&amp;'Control Panel'!E61</f>
        <v>4.16 - Module 15</v>
      </c>
      <c r="E238" s="450"/>
      <c r="F238" s="450"/>
      <c r="G238" s="20"/>
      <c r="H238" s="20"/>
      <c r="I238" s="20" t="str">
        <f>$I$84</f>
        <v xml:space="preserve">Overall Compliance: </v>
      </c>
      <c r="J238" s="21" t="str">
        <f>IF(SUM(M247:O247)=0,"N/A",SUM(M247:O247)/SUM(M240:O240))</f>
        <v>N/A</v>
      </c>
      <c r="L238" s="30"/>
      <c r="M238" s="30"/>
      <c r="N238" s="30"/>
      <c r="O238" s="30"/>
      <c r="P238" s="37"/>
    </row>
    <row r="239" spans="1:16" ht="15.75" hidden="1" customHeight="1" thickBot="1" x14ac:dyDescent="0.4">
      <c r="D239" s="451" t="str">
        <f>$D$85</f>
        <v>Availability</v>
      </c>
      <c r="E239" s="453" t="str">
        <f>$E$85</f>
        <v>Priority</v>
      </c>
      <c r="F239" s="453"/>
      <c r="G239" s="453"/>
      <c r="H239" s="454" t="str">
        <f>$H$85</f>
        <v>Total</v>
      </c>
      <c r="I239" s="456" t="str">
        <f>$I$85</f>
        <v>Comments</v>
      </c>
      <c r="J239" s="469" t="str">
        <f>$J$85</f>
        <v>Availability by Type</v>
      </c>
      <c r="L239" s="30"/>
      <c r="M239" s="38" t="str">
        <f>'Control Panel'!$F$31</f>
        <v>H</v>
      </c>
      <c r="N239" s="38" t="str">
        <f>'Control Panel'!$F$32</f>
        <v>M</v>
      </c>
      <c r="O239" s="38" t="str">
        <f>'Control Panel'!$F$33</f>
        <v>L</v>
      </c>
      <c r="P239" s="37"/>
    </row>
    <row r="240" spans="1:16" ht="15.75" hidden="1" customHeight="1" thickBot="1" x14ac:dyDescent="0.4">
      <c r="D240" s="452"/>
      <c r="E240" s="77" t="str">
        <f>'Control Panel'!$E$31</f>
        <v>High</v>
      </c>
      <c r="F240" s="78" t="str">
        <f>'Control Panel'!$E$32</f>
        <v>Medium</v>
      </c>
      <c r="G240" s="79" t="str">
        <f>'Control Panel'!$E$33</f>
        <v>Low</v>
      </c>
      <c r="H240" s="455"/>
      <c r="I240" s="457"/>
      <c r="J240" s="470"/>
      <c r="L240" s="38" t="s">
        <v>44</v>
      </c>
      <c r="M240" s="30">
        <f>E247*'Control Panel'!$G$31*'Control Panel'!$G$36</f>
        <v>0</v>
      </c>
      <c r="N240" s="30">
        <f>F247*'Control Panel'!$G$32*'Control Panel'!$G$36</f>
        <v>0</v>
      </c>
      <c r="O240" s="30">
        <f>G247*'Control Panel'!$G$33*'Control Panel'!$G$36</f>
        <v>0</v>
      </c>
      <c r="P240" s="37"/>
    </row>
    <row r="241" spans="1:16" ht="15.75" hidden="1" customHeight="1" thickBot="1" x14ac:dyDescent="0.4">
      <c r="D241" s="90" t="str">
        <f>'Control Panel'!$E$36</f>
        <v>Yes</v>
      </c>
      <c r="E241" s="83">
        <f>COUNTIFS('Module 15'!$C:$C,'Control Panel'!$F$31,'Module 15'!$AB:$AB,'Control Panel'!$F$36)</f>
        <v>0</v>
      </c>
      <c r="F241" s="84">
        <f>COUNTIFS('Module 15'!$C:$C,'Control Panel'!$F$32,'Module 15'!$AB:$AB,'Control Panel'!$F$36)</f>
        <v>0</v>
      </c>
      <c r="G241" s="85">
        <f>COUNTIFS('Module 15'!$C:$C,'Control Panel'!$F$33,'Module 15'!$AB:$AB,'Control Panel'!$F$36)</f>
        <v>0</v>
      </c>
      <c r="H241" s="73">
        <f>SUM(E241:G241)</f>
        <v>0</v>
      </c>
      <c r="I241" s="145">
        <f>COUNTIFS('Module 15'!$G:$G,"&lt;&gt;",'Module 15'!$AB:$AB,'Control Panel'!$F$36)</f>
        <v>0</v>
      </c>
      <c r="J241" s="74"/>
      <c r="L241" s="38" t="str">
        <f>'Control Panel'!$F$36</f>
        <v>Y</v>
      </c>
      <c r="M241" s="30">
        <f>E241*'Control Panel'!$G$31*'Control Panel'!$G$36</f>
        <v>0</v>
      </c>
      <c r="N241" s="30">
        <f>F241*'Control Panel'!$G$32*'Control Panel'!$G$36</f>
        <v>0</v>
      </c>
      <c r="O241" s="30">
        <f>G241*'Control Panel'!$G$33*'Control Panel'!$G$36</f>
        <v>0</v>
      </c>
      <c r="P241" s="37"/>
    </row>
    <row r="242" spans="1:16" ht="15.75" hidden="1" customHeight="1" thickBot="1" x14ac:dyDescent="0.4">
      <c r="D242" s="70" t="str">
        <f>'Control Panel'!$E$37</f>
        <v>Reporting</v>
      </c>
      <c r="E242" s="80">
        <f>COUNTIFS('Module 15'!$C:$C,'Control Panel'!$F$31,'Module 15'!$AB:$AB,'Control Panel'!$F$37)</f>
        <v>0</v>
      </c>
      <c r="F242" s="81">
        <f>COUNTIFS('Module 15'!$C:$C,'Control Panel'!$F$32,'Module 15'!$AB:$AB,'Control Panel'!$F$37)</f>
        <v>0</v>
      </c>
      <c r="G242" s="82">
        <f>COUNTIFS('Module 15'!$C:$C,'Control Panel'!$F$33,'Module 15'!$AB:$AB,'Control Panel'!$F$37)</f>
        <v>0</v>
      </c>
      <c r="H242" s="71">
        <f t="shared" ref="H242:H246" si="34">SUM(E242:G242)</f>
        <v>0</v>
      </c>
      <c r="I242" s="146">
        <f>COUNTIFS('Module 15'!$G:$G,"&lt;&gt;",'Module 15'!$AB:$AB,'Control Panel'!$F$37)</f>
        <v>0</v>
      </c>
      <c r="J242" s="138"/>
      <c r="L242" s="38" t="str">
        <f>'Control Panel'!$F$37</f>
        <v>R</v>
      </c>
      <c r="M242" s="30">
        <f>E242*'Control Panel'!$G$31*'Control Panel'!$G$37</f>
        <v>0</v>
      </c>
      <c r="N242" s="30">
        <f>F242*'Control Panel'!$G$32*'Control Panel'!$G$37</f>
        <v>0</v>
      </c>
      <c r="O242" s="30">
        <f>G242*'Control Panel'!$G$33*'Control Panel'!$G$37</f>
        <v>0</v>
      </c>
      <c r="P242" s="37"/>
    </row>
    <row r="243" spans="1:16" ht="15.75" hidden="1" customHeight="1" thickBot="1" x14ac:dyDescent="0.4">
      <c r="D243" s="72" t="str">
        <f>'Control Panel'!$E$38</f>
        <v>Third Party</v>
      </c>
      <c r="E243" s="83">
        <f>COUNTIFS('Module 15'!$C:$C,'Control Panel'!$F$31,'Module 15'!$AB:$AB,'Control Panel'!$F$38)</f>
        <v>0</v>
      </c>
      <c r="F243" s="84">
        <f>COUNTIFS('Module 15'!$C:$C,'Control Panel'!$F$32,'Module 15'!$AB:$AB,'Control Panel'!$F$38)</f>
        <v>0</v>
      </c>
      <c r="G243" s="85">
        <f>COUNTIFS('Module 15'!$C:$C,'Control Panel'!$F$33,'Module 15'!$AB:$AB,'Control Panel'!$F$38)</f>
        <v>0</v>
      </c>
      <c r="H243" s="73">
        <f t="shared" si="34"/>
        <v>0</v>
      </c>
      <c r="I243" s="145">
        <f>COUNTIFS('Module 15'!$G:$G,"&lt;&gt;",'Module 15'!$AB:$AB,'Control Panel'!$F$38)</f>
        <v>0</v>
      </c>
      <c r="J243" s="138"/>
      <c r="L243" s="38" t="str">
        <f>'Control Panel'!$F$38</f>
        <v>T</v>
      </c>
      <c r="M243" s="30">
        <f>E243*'Control Panel'!$G$31*'Control Panel'!$G$38</f>
        <v>0</v>
      </c>
      <c r="N243" s="30">
        <f>F243*'Control Panel'!$G$32*'Control Panel'!$G$38</f>
        <v>0</v>
      </c>
      <c r="O243" s="30">
        <f>G243*'Control Panel'!$G$33*'Control Panel'!$G$38</f>
        <v>0</v>
      </c>
      <c r="P243" s="37"/>
    </row>
    <row r="244" spans="1:16" ht="15.75" hidden="1" customHeight="1" thickBot="1" x14ac:dyDescent="0.4">
      <c r="A244" s="22" t="s">
        <v>39</v>
      </c>
      <c r="B244" s="160"/>
      <c r="D244" s="75" t="str">
        <f>'Control Panel'!$E$39</f>
        <v>Modification</v>
      </c>
      <c r="E244" s="80">
        <f>COUNTIFS('Module 15'!$C:$C,'Control Panel'!$F$31,'Module 15'!$AB:$AB,'Control Panel'!$F$39)</f>
        <v>0</v>
      </c>
      <c r="F244" s="81">
        <f>COUNTIFS('Module 15'!$C:$C,'Control Panel'!$F$32,'Module 15'!$AB:$AB,'Control Panel'!$F$39)</f>
        <v>0</v>
      </c>
      <c r="G244" s="82">
        <f>COUNTIFS('Module 15'!$C:$C,'Control Panel'!$F$33,'Module 15'!$AB:$AB,'Control Panel'!$F$39)</f>
        <v>0</v>
      </c>
      <c r="H244" s="71">
        <f t="shared" si="34"/>
        <v>0</v>
      </c>
      <c r="I244" s="146">
        <f>COUNTIFS('Module 15'!$G:$G,"&lt;&gt;",'Module 15'!$AB:$AB,'Control Panel'!$F$39)</f>
        <v>0</v>
      </c>
      <c r="J244" s="138"/>
      <c r="L244" s="38" t="str">
        <f>'Control Panel'!$F$39</f>
        <v>M</v>
      </c>
      <c r="M244" s="30">
        <f>E244*'Control Panel'!$G$31*'Control Panel'!$G$39</f>
        <v>0</v>
      </c>
      <c r="N244" s="30">
        <f>F244*'Control Panel'!$G$32*'Control Panel'!$G$39</f>
        <v>0</v>
      </c>
      <c r="O244" s="30">
        <f>G244*'Control Panel'!$G$33*'Control Panel'!$G$39</f>
        <v>0</v>
      </c>
      <c r="P244" s="37"/>
    </row>
    <row r="245" spans="1:16" ht="15.75" hidden="1" customHeight="1" thickBot="1" x14ac:dyDescent="0.4">
      <c r="A245" s="23" t="s">
        <v>40</v>
      </c>
      <c r="B245" s="161"/>
      <c r="D245" s="76" t="str">
        <f>'Control Panel'!$E$40</f>
        <v>Future</v>
      </c>
      <c r="E245" s="83">
        <f>COUNTIFS('Module 15'!$C:$C,'Control Panel'!$F$31,'Module 15'!$AB:$AB,'Control Panel'!$F$40)</f>
        <v>0</v>
      </c>
      <c r="F245" s="84">
        <f>COUNTIFS('Module 15'!$C:$C,'Control Panel'!$F$32,'Module 15'!$AB:$AB,'Control Panel'!$F$40)</f>
        <v>0</v>
      </c>
      <c r="G245" s="85">
        <f>COUNTIFS('Module 15'!$C:$C,'Control Panel'!$F$33,'Module 15'!$AB:$AB,'Control Panel'!$F$40)</f>
        <v>0</v>
      </c>
      <c r="H245" s="73">
        <f t="shared" si="34"/>
        <v>0</v>
      </c>
      <c r="I245" s="145">
        <f>COUNTIFS('Module 15'!$G:$G,"&lt;&gt;",'Module 15'!$AB:$AB,'Control Panel'!$F$40)</f>
        <v>0</v>
      </c>
      <c r="J245" s="138"/>
      <c r="L245" s="38" t="str">
        <f>'Control Panel'!$F$40</f>
        <v>F</v>
      </c>
      <c r="M245" s="30">
        <f>E245*'Control Panel'!$G$31*'Control Panel'!$G$40</f>
        <v>0</v>
      </c>
      <c r="N245" s="30">
        <f>F245*'Control Panel'!$G$32*'Control Panel'!$G$40</f>
        <v>0</v>
      </c>
      <c r="O245" s="30">
        <f>G245*'Control Panel'!$G$33*'Control Panel'!$G$40</f>
        <v>0</v>
      </c>
      <c r="P245" s="37"/>
    </row>
    <row r="246" spans="1:16" ht="15.75" hidden="1" customHeight="1" thickBot="1" x14ac:dyDescent="0.4">
      <c r="A246" s="26" t="str">
        <f>IF('Module 15'!$AC$12&gt;0,"Yes","No")</f>
        <v>No</v>
      </c>
      <c r="B246" s="162">
        <f>IF(A246="Yes",1,0)</f>
        <v>0</v>
      </c>
      <c r="D246" s="89" t="str">
        <f>'Control Panel'!$E$41</f>
        <v>Not Available</v>
      </c>
      <c r="E246" s="80">
        <f>COUNTIFS('Module 15'!$C:$C,'Control Panel'!$F$31,'Module 15'!$AB:$AB,'Control Panel'!$F$41)</f>
        <v>0</v>
      </c>
      <c r="F246" s="81">
        <f>COUNTIFS('Module 15'!$C:$C,'Control Panel'!$F$32,'Module 15'!$AB:$AB,'Control Panel'!$F$41)</f>
        <v>0</v>
      </c>
      <c r="G246" s="82">
        <f>COUNTIFS('Module 15'!$C:$C,'Control Panel'!$F$33,'Module 15'!$AB:$AB,'Control Panel'!$F$41)</f>
        <v>0</v>
      </c>
      <c r="H246" s="71">
        <f t="shared" si="34"/>
        <v>0</v>
      </c>
      <c r="I246" s="146">
        <f>COUNTIFS('Module 15'!$G:$G,"&lt;&gt;",'Module 15'!$AB:$AB,'Control Panel'!$F$41)</f>
        <v>0</v>
      </c>
      <c r="J246" s="138"/>
      <c r="L246" s="38" t="str">
        <f>'Control Panel'!$F$41</f>
        <v>N</v>
      </c>
      <c r="M246" s="30">
        <f>E246*'Control Panel'!$G$31*'Control Panel'!$G$41</f>
        <v>0</v>
      </c>
      <c r="N246" s="30">
        <f>F246*'Control Panel'!$G$32*'Control Panel'!$G$41</f>
        <v>0</v>
      </c>
      <c r="O246" s="30">
        <f>G246*'Control Panel'!$G$33*'Control Panel'!$G$41</f>
        <v>0</v>
      </c>
      <c r="P246" s="37"/>
    </row>
    <row r="247" spans="1:16" ht="15.75" hidden="1" customHeight="1" thickBot="1" x14ac:dyDescent="0.4">
      <c r="D247" s="86" t="str">
        <f>$D$93</f>
        <v>Total:</v>
      </c>
      <c r="E247" s="87">
        <f>SUM(E241:E246)</f>
        <v>0</v>
      </c>
      <c r="F247" s="87">
        <f>SUM(F241:F246)</f>
        <v>0</v>
      </c>
      <c r="G247" s="87">
        <f>SUM(G241:G246)</f>
        <v>0</v>
      </c>
      <c r="H247" s="88">
        <f>SUM(H241:H246)</f>
        <v>0</v>
      </c>
      <c r="I247" s="88">
        <f>SUM(I241:I246)</f>
        <v>0</v>
      </c>
      <c r="J247" s="164"/>
      <c r="L247" s="38" t="str">
        <f>D247</f>
        <v>Total:</v>
      </c>
      <c r="M247" s="30">
        <f>SUM(M241:M246)</f>
        <v>0</v>
      </c>
      <c r="N247" s="30">
        <f>SUM(N241:N246)</f>
        <v>0</v>
      </c>
      <c r="O247" s="30">
        <f>SUM(O241:O246)</f>
        <v>0</v>
      </c>
      <c r="P247" s="37"/>
    </row>
    <row r="248" spans="1:16" ht="15.75" hidden="1" customHeight="1" thickBot="1" x14ac:dyDescent="0.4">
      <c r="D248" s="61"/>
      <c r="L248" s="30" t="s">
        <v>45</v>
      </c>
      <c r="M248" s="39" t="str">
        <f t="shared" ref="M248:O248" si="35">IF(M240=0,"NA",M247/M240)</f>
        <v>NA</v>
      </c>
      <c r="N248" s="39" t="str">
        <f t="shared" si="35"/>
        <v>NA</v>
      </c>
      <c r="O248" s="39" t="str">
        <f t="shared" si="35"/>
        <v>NA</v>
      </c>
      <c r="P248" s="37"/>
    </row>
    <row r="249" spans="1:16" ht="15.75" hidden="1" customHeight="1" thickBot="1" x14ac:dyDescent="0.4">
      <c r="D249" s="449" t="str">
        <f>'Control Panel'!F62&amp;" - "&amp;'Control Panel'!E62</f>
        <v>4.17 - Module 16</v>
      </c>
      <c r="E249" s="450"/>
      <c r="F249" s="450"/>
      <c r="G249" s="20"/>
      <c r="H249" s="20"/>
      <c r="I249" s="20" t="str">
        <f>$I$84</f>
        <v xml:space="preserve">Overall Compliance: </v>
      </c>
      <c r="J249" s="21" t="str">
        <f>IF(SUM(M258:O258)=0,"N/A",SUM(M258:O258)/SUM(M251:O251))</f>
        <v>N/A</v>
      </c>
      <c r="L249" s="30"/>
      <c r="M249" s="30"/>
      <c r="N249" s="30"/>
      <c r="O249" s="30"/>
      <c r="P249" s="37"/>
    </row>
    <row r="250" spans="1:16" ht="15.75" hidden="1" customHeight="1" thickBot="1" x14ac:dyDescent="0.4">
      <c r="D250" s="451" t="str">
        <f>$D$85</f>
        <v>Availability</v>
      </c>
      <c r="E250" s="453" t="str">
        <f>$E$85</f>
        <v>Priority</v>
      </c>
      <c r="F250" s="453"/>
      <c r="G250" s="453"/>
      <c r="H250" s="454" t="str">
        <f>$H$85</f>
        <v>Total</v>
      </c>
      <c r="I250" s="456" t="str">
        <f>$I$85</f>
        <v>Comments</v>
      </c>
      <c r="J250" s="469" t="str">
        <f>$J$85</f>
        <v>Availability by Type</v>
      </c>
      <c r="L250" s="30"/>
      <c r="M250" s="38" t="str">
        <f>'Control Panel'!$F$31</f>
        <v>H</v>
      </c>
      <c r="N250" s="38" t="str">
        <f>'Control Panel'!$F$32</f>
        <v>M</v>
      </c>
      <c r="O250" s="38" t="str">
        <f>'Control Panel'!$F$33</f>
        <v>L</v>
      </c>
      <c r="P250" s="37"/>
    </row>
    <row r="251" spans="1:16" ht="15.75" hidden="1" customHeight="1" thickBot="1" x14ac:dyDescent="0.4">
      <c r="D251" s="452"/>
      <c r="E251" s="77" t="str">
        <f>'Control Panel'!$E$31</f>
        <v>High</v>
      </c>
      <c r="F251" s="78" t="str">
        <f>'Control Panel'!$E$32</f>
        <v>Medium</v>
      </c>
      <c r="G251" s="79" t="str">
        <f>'Control Panel'!$E$33</f>
        <v>Low</v>
      </c>
      <c r="H251" s="455"/>
      <c r="I251" s="457"/>
      <c r="J251" s="470"/>
      <c r="L251" s="38" t="s">
        <v>44</v>
      </c>
      <c r="M251" s="30">
        <f>E258*'Control Panel'!$G$31*'Control Panel'!$G$36</f>
        <v>0</v>
      </c>
      <c r="N251" s="30">
        <f>F258*'Control Panel'!$G$32*'Control Panel'!$G$36</f>
        <v>0</v>
      </c>
      <c r="O251" s="30">
        <f>G258*'Control Panel'!$G$33*'Control Panel'!$G$36</f>
        <v>0</v>
      </c>
      <c r="P251" s="37"/>
    </row>
    <row r="252" spans="1:16" ht="15.75" hidden="1" customHeight="1" thickBot="1" x14ac:dyDescent="0.4">
      <c r="D252" s="90" t="str">
        <f>'Control Panel'!$E$36</f>
        <v>Yes</v>
      </c>
      <c r="E252" s="83">
        <f>COUNTIFS('Module 16'!$C:$C,'Control Panel'!$F$31,'Module 16'!$AB:$AB,'Control Panel'!$F$36)</f>
        <v>0</v>
      </c>
      <c r="F252" s="84">
        <f>COUNTIFS('Module 16'!$C:$C,'Control Panel'!$F$32,'Module 16'!$AB:$AB,'Control Panel'!$F$36)</f>
        <v>0</v>
      </c>
      <c r="G252" s="85">
        <f>COUNTIFS('Module 16'!$C:$C,'Control Panel'!$F$33,'Module 16'!$AB:$AB,'Control Panel'!$F$36)</f>
        <v>0</v>
      </c>
      <c r="H252" s="73">
        <f>SUM(E252:G252)</f>
        <v>0</v>
      </c>
      <c r="I252" s="145">
        <f>COUNTIFS('Module 16'!$G:$G,"&lt;&gt;",'Module 16'!$AB:$AB,'Control Panel'!$F$36)</f>
        <v>0</v>
      </c>
      <c r="J252" s="74"/>
      <c r="L252" s="38" t="str">
        <f>'Control Panel'!$F$36</f>
        <v>Y</v>
      </c>
      <c r="M252" s="30">
        <f>E252*'Control Panel'!$G$31*'Control Panel'!$G$36</f>
        <v>0</v>
      </c>
      <c r="N252" s="30">
        <f>F252*'Control Panel'!$G$32*'Control Panel'!$G$36</f>
        <v>0</v>
      </c>
      <c r="O252" s="30">
        <f>G252*'Control Panel'!$G$33*'Control Panel'!$G$36</f>
        <v>0</v>
      </c>
      <c r="P252" s="37"/>
    </row>
    <row r="253" spans="1:16" ht="15.75" hidden="1" customHeight="1" thickBot="1" x14ac:dyDescent="0.4">
      <c r="D253" s="70" t="str">
        <f>'Control Panel'!$E$37</f>
        <v>Reporting</v>
      </c>
      <c r="E253" s="80">
        <f>COUNTIFS('Module 16'!$C:$C,'Control Panel'!$F$31,'Module 16'!$AB:$AB,'Control Panel'!$F$37)</f>
        <v>0</v>
      </c>
      <c r="F253" s="81">
        <f>COUNTIFS('Module 16'!$C:$C,'Control Panel'!$F$32,'Module 16'!$AB:$AB,'Control Panel'!$F$37)</f>
        <v>0</v>
      </c>
      <c r="G253" s="82">
        <f>COUNTIFS('Module 16'!$C:$C,'Control Panel'!$F$33,'Module 16'!$AB:$AB,'Control Panel'!$F$37)</f>
        <v>0</v>
      </c>
      <c r="H253" s="71">
        <f t="shared" ref="H253:H257" si="36">SUM(E253:G253)</f>
        <v>0</v>
      </c>
      <c r="I253" s="146">
        <f>COUNTIFS('Module 16'!$G:$G,"&lt;&gt;",'Module 16'!$AB:$AB,'Control Panel'!$F$37)</f>
        <v>0</v>
      </c>
      <c r="J253" s="138"/>
      <c r="L253" s="38" t="str">
        <f>'Control Panel'!$F$37</f>
        <v>R</v>
      </c>
      <c r="M253" s="30">
        <f>E253*'Control Panel'!$G$31*'Control Panel'!$G$37</f>
        <v>0</v>
      </c>
      <c r="N253" s="30">
        <f>F253*'Control Panel'!$G$32*'Control Panel'!$G$37</f>
        <v>0</v>
      </c>
      <c r="O253" s="30">
        <f>G253*'Control Panel'!$G$33*'Control Panel'!$G$37</f>
        <v>0</v>
      </c>
      <c r="P253" s="37"/>
    </row>
    <row r="254" spans="1:16" ht="15.75" hidden="1" customHeight="1" thickBot="1" x14ac:dyDescent="0.4">
      <c r="D254" s="72" t="str">
        <f>'Control Panel'!$E$38</f>
        <v>Third Party</v>
      </c>
      <c r="E254" s="83">
        <f>COUNTIFS('Module 16'!$C:$C,'Control Panel'!$F$31,'Module 16'!$AB:$AB,'Control Panel'!$F$38)</f>
        <v>0</v>
      </c>
      <c r="F254" s="84">
        <f>COUNTIFS('Module 16'!$C:$C,'Control Panel'!$F$32,'Module 16'!$AB:$AB,'Control Panel'!$F$38)</f>
        <v>0</v>
      </c>
      <c r="G254" s="85">
        <f>COUNTIFS('Module 16'!$C:$C,'Control Panel'!$F$33,'Module 16'!$AB:$AB,'Control Panel'!$F$38)</f>
        <v>0</v>
      </c>
      <c r="H254" s="73">
        <f t="shared" si="36"/>
        <v>0</v>
      </c>
      <c r="I254" s="145">
        <f>COUNTIFS('Module 16'!$G:$G,"&lt;&gt;",'Module 16'!$AB:$AB,'Control Panel'!$F$38)</f>
        <v>0</v>
      </c>
      <c r="J254" s="138"/>
      <c r="L254" s="38" t="str">
        <f>'Control Panel'!$F$38</f>
        <v>T</v>
      </c>
      <c r="M254" s="30">
        <f>E254*'Control Panel'!$G$31*'Control Panel'!$G$38</f>
        <v>0</v>
      </c>
      <c r="N254" s="30">
        <f>F254*'Control Panel'!$G$32*'Control Panel'!$G$38</f>
        <v>0</v>
      </c>
      <c r="O254" s="30">
        <f>G254*'Control Panel'!$G$33*'Control Panel'!$G$38</f>
        <v>0</v>
      </c>
      <c r="P254" s="37"/>
    </row>
    <row r="255" spans="1:16" ht="15.75" hidden="1" customHeight="1" thickBot="1" x14ac:dyDescent="0.4">
      <c r="A255" s="22" t="s">
        <v>39</v>
      </c>
      <c r="B255" s="160"/>
      <c r="D255" s="75" t="str">
        <f>'Control Panel'!$E$39</f>
        <v>Modification</v>
      </c>
      <c r="E255" s="80">
        <f>COUNTIFS('Module 16'!$C:$C,'Control Panel'!$F$31,'Module 16'!$AB:$AB,'Control Panel'!$F$39)</f>
        <v>0</v>
      </c>
      <c r="F255" s="81">
        <f>COUNTIFS('Module 16'!$C:$C,'Control Panel'!$F$32,'Module 16'!$AB:$AB,'Control Panel'!$F$39)</f>
        <v>0</v>
      </c>
      <c r="G255" s="82">
        <f>COUNTIFS('Module 16'!$C:$C,'Control Panel'!$F$33,'Module 16'!$AB:$AB,'Control Panel'!$F$39)</f>
        <v>0</v>
      </c>
      <c r="H255" s="71">
        <f t="shared" si="36"/>
        <v>0</v>
      </c>
      <c r="I255" s="146">
        <f>COUNTIFS('Module 16'!$G:$G,"&lt;&gt;",'Module 16'!$AB:$AB,'Control Panel'!$F$39)</f>
        <v>0</v>
      </c>
      <c r="J255" s="138"/>
      <c r="L255" s="38" t="str">
        <f>'Control Panel'!$F$39</f>
        <v>M</v>
      </c>
      <c r="M255" s="30">
        <f>E255*'Control Panel'!$G$31*'Control Panel'!$G$39</f>
        <v>0</v>
      </c>
      <c r="N255" s="30">
        <f>F255*'Control Panel'!$G$32*'Control Panel'!$G$39</f>
        <v>0</v>
      </c>
      <c r="O255" s="30">
        <f>G255*'Control Panel'!$G$33*'Control Panel'!$G$39</f>
        <v>0</v>
      </c>
      <c r="P255" s="37"/>
    </row>
    <row r="256" spans="1:16" ht="15.75" hidden="1" customHeight="1" thickBot="1" x14ac:dyDescent="0.4">
      <c r="A256" s="23" t="s">
        <v>40</v>
      </c>
      <c r="B256" s="161"/>
      <c r="D256" s="76" t="str">
        <f>'Control Panel'!$E$40</f>
        <v>Future</v>
      </c>
      <c r="E256" s="83">
        <f>COUNTIFS('Module 16'!$C:$C,'Control Panel'!$F$31,'Module 16'!$AB:$AB,'Control Panel'!$F$40)</f>
        <v>0</v>
      </c>
      <c r="F256" s="84">
        <f>COUNTIFS('Module 16'!$C:$C,'Control Panel'!$F$32,'Module 16'!$AB:$AB,'Control Panel'!$F$40)</f>
        <v>0</v>
      </c>
      <c r="G256" s="85">
        <f>COUNTIFS('Module 16'!$C:$C,'Control Panel'!$F$33,'Module 16'!$AB:$AB,'Control Panel'!$F$40)</f>
        <v>0</v>
      </c>
      <c r="H256" s="73">
        <f t="shared" si="36"/>
        <v>0</v>
      </c>
      <c r="I256" s="145">
        <f>COUNTIFS('Module 16'!$G:$G,"&lt;&gt;",'Module 16'!$AB:$AB,'Control Panel'!$F$40)</f>
        <v>0</v>
      </c>
      <c r="J256" s="138"/>
      <c r="L256" s="38" t="str">
        <f>'Control Panel'!$F$40</f>
        <v>F</v>
      </c>
      <c r="M256" s="30">
        <f>E256*'Control Panel'!$G$31*'Control Panel'!$G$40</f>
        <v>0</v>
      </c>
      <c r="N256" s="30">
        <f>F256*'Control Panel'!$G$32*'Control Panel'!$G$40</f>
        <v>0</v>
      </c>
      <c r="O256" s="30">
        <f>G256*'Control Panel'!$G$33*'Control Panel'!$G$40</f>
        <v>0</v>
      </c>
      <c r="P256" s="37"/>
    </row>
    <row r="257" spans="1:16" ht="15.75" hidden="1" customHeight="1" thickBot="1" x14ac:dyDescent="0.4">
      <c r="A257" s="26" t="str">
        <f>IF('Module 16'!$AC$12&gt;0,"Yes","No")</f>
        <v>No</v>
      </c>
      <c r="B257" s="162">
        <f>IF(A257="Yes",1,0)</f>
        <v>0</v>
      </c>
      <c r="D257" s="89" t="str">
        <f>'Control Panel'!$E$41</f>
        <v>Not Available</v>
      </c>
      <c r="E257" s="80">
        <f>COUNTIFS('Module 16'!$C:$C,'Control Panel'!$F$31,'Module 16'!$AB:$AB,'Control Panel'!$F$41)</f>
        <v>0</v>
      </c>
      <c r="F257" s="81">
        <f>COUNTIFS('Module 16'!$C:$C,'Control Panel'!$F$32,'Module 16'!$AB:$AB,'Control Panel'!$F$41)</f>
        <v>0</v>
      </c>
      <c r="G257" s="82">
        <f>COUNTIFS('Module 16'!$C:$C,'Control Panel'!$F$33,'Module 16'!$AB:$AB,'Control Panel'!$F$41)</f>
        <v>0</v>
      </c>
      <c r="H257" s="71">
        <f t="shared" si="36"/>
        <v>0</v>
      </c>
      <c r="I257" s="146">
        <f>COUNTIFS('Module 16'!$G:$G,"&lt;&gt;",'Module 16'!$AB:$AB,'Control Panel'!$F$41)</f>
        <v>0</v>
      </c>
      <c r="J257" s="138"/>
      <c r="L257" s="38" t="str">
        <f>'Control Panel'!$F$41</f>
        <v>N</v>
      </c>
      <c r="M257" s="30">
        <f>E257*'Control Panel'!$G$31*'Control Panel'!$G$41</f>
        <v>0</v>
      </c>
      <c r="N257" s="30">
        <f>F257*'Control Panel'!$G$32*'Control Panel'!$G$41</f>
        <v>0</v>
      </c>
      <c r="O257" s="30">
        <f>G257*'Control Panel'!$G$33*'Control Panel'!$G$41</f>
        <v>0</v>
      </c>
      <c r="P257" s="37"/>
    </row>
    <row r="258" spans="1:16" ht="15.75" hidden="1" customHeight="1" thickBot="1" x14ac:dyDescent="0.4">
      <c r="D258" s="86" t="str">
        <f>$D$93</f>
        <v>Total:</v>
      </c>
      <c r="E258" s="87">
        <f>SUM(E252:E257)</f>
        <v>0</v>
      </c>
      <c r="F258" s="87">
        <f>SUM(F252:F257)</f>
        <v>0</v>
      </c>
      <c r="G258" s="87">
        <f>SUM(G252:G257)</f>
        <v>0</v>
      </c>
      <c r="H258" s="88">
        <f>SUM(H252:H257)</f>
        <v>0</v>
      </c>
      <c r="I258" s="88">
        <f>SUM(I252:I257)</f>
        <v>0</v>
      </c>
      <c r="J258" s="164"/>
      <c r="L258" s="38" t="str">
        <f>D258</f>
        <v>Total:</v>
      </c>
      <c r="M258" s="30">
        <f>SUM(M252:M257)</f>
        <v>0</v>
      </c>
      <c r="N258" s="30">
        <f>SUM(N252:N257)</f>
        <v>0</v>
      </c>
      <c r="O258" s="30">
        <f>SUM(O252:O257)</f>
        <v>0</v>
      </c>
      <c r="P258" s="37"/>
    </row>
    <row r="259" spans="1:16" ht="15.75" hidden="1" customHeight="1" thickBot="1" x14ac:dyDescent="0.4">
      <c r="H259" s="4"/>
      <c r="L259" s="30" t="s">
        <v>45</v>
      </c>
      <c r="M259" s="39" t="str">
        <f t="shared" ref="M259:O259" si="37">IF(M251=0,"NA",M258/M251)</f>
        <v>NA</v>
      </c>
      <c r="N259" s="39" t="str">
        <f t="shared" si="37"/>
        <v>NA</v>
      </c>
      <c r="O259" s="39" t="str">
        <f t="shared" si="37"/>
        <v>NA</v>
      </c>
      <c r="P259" s="37"/>
    </row>
    <row r="260" spans="1:16" ht="15.75" hidden="1" customHeight="1" thickBot="1" x14ac:dyDescent="0.4">
      <c r="D260" s="449" t="str">
        <f>'Control Panel'!F63&amp;" - "&amp;'Control Panel'!E63</f>
        <v>4.18 - Module 17</v>
      </c>
      <c r="E260" s="450"/>
      <c r="F260" s="450"/>
      <c r="G260" s="20"/>
      <c r="H260" s="20"/>
      <c r="I260" s="20" t="str">
        <f>$I$84</f>
        <v xml:space="preserve">Overall Compliance: </v>
      </c>
      <c r="J260" s="21" t="str">
        <f>IF(SUM(M269:O269)=0,"N/A",SUM(M269:O269)/SUM(M262:O262))</f>
        <v>N/A</v>
      </c>
      <c r="L260" s="30"/>
      <c r="M260" s="30"/>
      <c r="N260" s="30"/>
      <c r="O260" s="30"/>
      <c r="P260" s="37"/>
    </row>
    <row r="261" spans="1:16" ht="15.75" hidden="1" customHeight="1" thickBot="1" x14ac:dyDescent="0.4">
      <c r="D261" s="451" t="str">
        <f>$D$85</f>
        <v>Availability</v>
      </c>
      <c r="E261" s="453" t="str">
        <f>$E$85</f>
        <v>Priority</v>
      </c>
      <c r="F261" s="453"/>
      <c r="G261" s="453"/>
      <c r="H261" s="454" t="str">
        <f>$H$85</f>
        <v>Total</v>
      </c>
      <c r="I261" s="456" t="str">
        <f>$I$85</f>
        <v>Comments</v>
      </c>
      <c r="J261" s="469" t="str">
        <f>$J$85</f>
        <v>Availability by Type</v>
      </c>
      <c r="L261" s="30"/>
      <c r="M261" s="38" t="str">
        <f>'Control Panel'!$F$31</f>
        <v>H</v>
      </c>
      <c r="N261" s="38" t="str">
        <f>'Control Panel'!$F$32</f>
        <v>M</v>
      </c>
      <c r="O261" s="38" t="str">
        <f>'Control Panel'!$F$33</f>
        <v>L</v>
      </c>
      <c r="P261" s="37"/>
    </row>
    <row r="262" spans="1:16" ht="15.75" hidden="1" customHeight="1" thickBot="1" x14ac:dyDescent="0.4">
      <c r="D262" s="452"/>
      <c r="E262" s="77" t="str">
        <f>'Control Panel'!$E$31</f>
        <v>High</v>
      </c>
      <c r="F262" s="78" t="str">
        <f>'Control Panel'!$E$32</f>
        <v>Medium</v>
      </c>
      <c r="G262" s="79" t="str">
        <f>'Control Panel'!$E$33</f>
        <v>Low</v>
      </c>
      <c r="H262" s="455"/>
      <c r="I262" s="457"/>
      <c r="J262" s="470"/>
      <c r="L262" s="38" t="s">
        <v>44</v>
      </c>
      <c r="M262" s="30">
        <f>E269*'Control Panel'!$G$31*'Control Panel'!$G$36</f>
        <v>0</v>
      </c>
      <c r="N262" s="30">
        <f>F269*'Control Panel'!$G$32*'Control Panel'!$G$36</f>
        <v>0</v>
      </c>
      <c r="O262" s="30">
        <f>G269*'Control Panel'!$G$33*'Control Panel'!$G$36</f>
        <v>0</v>
      </c>
      <c r="P262" s="37"/>
    </row>
    <row r="263" spans="1:16" ht="15.75" hidden="1" customHeight="1" thickBot="1" x14ac:dyDescent="0.4">
      <c r="D263" s="90" t="str">
        <f>'Control Panel'!$E$36</f>
        <v>Yes</v>
      </c>
      <c r="E263" s="83">
        <f>COUNTIFS('Module 17'!$C:$C,'Control Panel'!$F$31,'Module 17'!$AB:$AB,'Control Panel'!$F$36)</f>
        <v>0</v>
      </c>
      <c r="F263" s="84">
        <f>COUNTIFS('Module 17'!$C:$C,'Control Panel'!$F$32,'Module 17'!$AB:$AB,'Control Panel'!$F$36)</f>
        <v>0</v>
      </c>
      <c r="G263" s="85">
        <f>COUNTIFS('Module 17'!$C:$C,'Control Panel'!$F$33,'Module 17'!$AB:$AB,'Control Panel'!$F$36)</f>
        <v>0</v>
      </c>
      <c r="H263" s="73">
        <f>SUM(E263:G263)</f>
        <v>0</v>
      </c>
      <c r="I263" s="145">
        <f>COUNTIFS('Module 17'!$G:$G,"&lt;&gt;",'Module 17'!$AB:$AB,'Control Panel'!$F$36)</f>
        <v>0</v>
      </c>
      <c r="J263" s="74"/>
      <c r="L263" s="38" t="str">
        <f>'Control Panel'!$F$36</f>
        <v>Y</v>
      </c>
      <c r="M263" s="30">
        <f>E263*'Control Panel'!$G$31*'Control Panel'!$G$36</f>
        <v>0</v>
      </c>
      <c r="N263" s="30">
        <f>F263*'Control Panel'!$G$32*'Control Panel'!$G$36</f>
        <v>0</v>
      </c>
      <c r="O263" s="30">
        <f>G263*'Control Panel'!$G$33*'Control Panel'!$G$36</f>
        <v>0</v>
      </c>
      <c r="P263" s="37"/>
    </row>
    <row r="264" spans="1:16" ht="15.75" hidden="1" customHeight="1" thickBot="1" x14ac:dyDescent="0.4">
      <c r="D264" s="70" t="str">
        <f>'Control Panel'!$E$37</f>
        <v>Reporting</v>
      </c>
      <c r="E264" s="80">
        <f>COUNTIFS('Module 17'!$C:$C,'Control Panel'!$F$31,'Module 17'!$AB:$AB,'Control Panel'!$F$37)</f>
        <v>0</v>
      </c>
      <c r="F264" s="81">
        <f>COUNTIFS('Module 17'!$C:$C,'Control Panel'!$F$32,'Module 17'!$AB:$AB,'Control Panel'!$F$37)</f>
        <v>0</v>
      </c>
      <c r="G264" s="82">
        <f>COUNTIFS('Module 17'!$C:$C,'Control Panel'!$F$33,'Module 17'!$AB:$AB,'Control Panel'!$F$37)</f>
        <v>0</v>
      </c>
      <c r="H264" s="71">
        <f t="shared" ref="H264:H268" si="38">SUM(E264:G264)</f>
        <v>0</v>
      </c>
      <c r="I264" s="146">
        <f>COUNTIFS('Module 17'!$G:$G,"&lt;&gt;",'Module 17'!$AB:$AB,'Control Panel'!$F$37)</f>
        <v>0</v>
      </c>
      <c r="J264" s="138"/>
      <c r="L264" s="38" t="str">
        <f>'Control Panel'!$F$37</f>
        <v>R</v>
      </c>
      <c r="M264" s="30">
        <f>E264*'Control Panel'!$G$31*'Control Panel'!$G$37</f>
        <v>0</v>
      </c>
      <c r="N264" s="30">
        <f>F264*'Control Panel'!$G$32*'Control Panel'!$G$37</f>
        <v>0</v>
      </c>
      <c r="O264" s="30">
        <f>G264*'Control Panel'!$G$33*'Control Panel'!$G$37</f>
        <v>0</v>
      </c>
      <c r="P264" s="37"/>
    </row>
    <row r="265" spans="1:16" ht="15.75" hidden="1" customHeight="1" thickBot="1" x14ac:dyDescent="0.4">
      <c r="D265" s="72" t="str">
        <f>'Control Panel'!$E$38</f>
        <v>Third Party</v>
      </c>
      <c r="E265" s="83">
        <f>COUNTIFS('Module 17'!$C:$C,'Control Panel'!$F$31,'Module 17'!$AB:$AB,'Control Panel'!$F$38)</f>
        <v>0</v>
      </c>
      <c r="F265" s="84">
        <f>COUNTIFS('Module 17'!$C:$C,'Control Panel'!$F$32,'Module 17'!$AB:$AB,'Control Panel'!$F$38)</f>
        <v>0</v>
      </c>
      <c r="G265" s="85">
        <f>COUNTIFS('Module 17'!$C:$C,'Control Panel'!$F$33,'Module 17'!$AB:$AB,'Control Panel'!$F$38)</f>
        <v>0</v>
      </c>
      <c r="H265" s="73">
        <f t="shared" si="38"/>
        <v>0</v>
      </c>
      <c r="I265" s="145">
        <f>COUNTIFS('Module 17'!$G:$G,"&lt;&gt;",'Module 17'!$AB:$AB,'Control Panel'!$F$38)</f>
        <v>0</v>
      </c>
      <c r="J265" s="138"/>
      <c r="L265" s="38" t="str">
        <f>'Control Panel'!$F$38</f>
        <v>T</v>
      </c>
      <c r="M265" s="30">
        <f>E265*'Control Panel'!$G$31*'Control Panel'!$G$38</f>
        <v>0</v>
      </c>
      <c r="N265" s="30">
        <f>F265*'Control Panel'!$G$32*'Control Panel'!$G$38</f>
        <v>0</v>
      </c>
      <c r="O265" s="30">
        <f>G265*'Control Panel'!$G$33*'Control Panel'!$G$38</f>
        <v>0</v>
      </c>
      <c r="P265" s="37"/>
    </row>
    <row r="266" spans="1:16" ht="15.75" hidden="1" customHeight="1" thickBot="1" x14ac:dyDescent="0.4">
      <c r="A266" s="22" t="s">
        <v>39</v>
      </c>
      <c r="B266" s="160"/>
      <c r="D266" s="75" t="str">
        <f>'Control Panel'!$E$39</f>
        <v>Modification</v>
      </c>
      <c r="E266" s="80">
        <f>COUNTIFS('Module 17'!$C:$C,'Control Panel'!$F$31,'Module 17'!$AB:$AB,'Control Panel'!$F$39)</f>
        <v>0</v>
      </c>
      <c r="F266" s="81">
        <f>COUNTIFS('Module 17'!$C:$C,'Control Panel'!$F$32,'Module 17'!$AB:$AB,'Control Panel'!$F$39)</f>
        <v>0</v>
      </c>
      <c r="G266" s="82">
        <f>COUNTIFS('Module 17'!$C:$C,'Control Panel'!$F$33,'Module 17'!$AB:$AB,'Control Panel'!$F$39)</f>
        <v>0</v>
      </c>
      <c r="H266" s="71">
        <f t="shared" si="38"/>
        <v>0</v>
      </c>
      <c r="I266" s="146">
        <f>COUNTIFS('Module 17'!$G:$G,"&lt;&gt;",'Module 17'!$AB:$AB,'Control Panel'!$F$39)</f>
        <v>0</v>
      </c>
      <c r="J266" s="138"/>
      <c r="L266" s="38" t="str">
        <f>'Control Panel'!$F$39</f>
        <v>M</v>
      </c>
      <c r="M266" s="30">
        <f>E266*'Control Panel'!$G$31*'Control Panel'!$G$39</f>
        <v>0</v>
      </c>
      <c r="N266" s="30">
        <f>F266*'Control Panel'!$G$32*'Control Panel'!$G$39</f>
        <v>0</v>
      </c>
      <c r="O266" s="30">
        <f>G266*'Control Panel'!$G$33*'Control Panel'!$G$39</f>
        <v>0</v>
      </c>
      <c r="P266" s="37"/>
    </row>
    <row r="267" spans="1:16" ht="15.75" hidden="1" customHeight="1" thickBot="1" x14ac:dyDescent="0.4">
      <c r="A267" s="23" t="s">
        <v>40</v>
      </c>
      <c r="B267" s="161"/>
      <c r="D267" s="76" t="str">
        <f>'Control Panel'!$E$40</f>
        <v>Future</v>
      </c>
      <c r="E267" s="83">
        <f>COUNTIFS('Module 17'!$C:$C,'Control Panel'!$F$31,'Module 17'!$AB:$AB,'Control Panel'!$F$40)</f>
        <v>0</v>
      </c>
      <c r="F267" s="84">
        <f>COUNTIFS('Module 17'!$C:$C,'Control Panel'!$F$32,'Module 17'!$AB:$AB,'Control Panel'!$F$40)</f>
        <v>0</v>
      </c>
      <c r="G267" s="85">
        <f>COUNTIFS('Module 17'!$C:$C,'Control Panel'!$F$33,'Module 17'!$AB:$AB,'Control Panel'!$F$40)</f>
        <v>0</v>
      </c>
      <c r="H267" s="73">
        <f t="shared" si="38"/>
        <v>0</v>
      </c>
      <c r="I267" s="145">
        <f>COUNTIFS('Module 17'!$G:$G,"&lt;&gt;",'Module 17'!$AB:$AB,'Control Panel'!$F$40)</f>
        <v>0</v>
      </c>
      <c r="J267" s="138"/>
      <c r="L267" s="38" t="str">
        <f>'Control Panel'!$F$40</f>
        <v>F</v>
      </c>
      <c r="M267" s="30">
        <f>E267*'Control Panel'!$G$31*'Control Panel'!$G$40</f>
        <v>0</v>
      </c>
      <c r="N267" s="30">
        <f>F267*'Control Panel'!$G$32*'Control Panel'!$G$40</f>
        <v>0</v>
      </c>
      <c r="O267" s="30">
        <f>G267*'Control Panel'!$G$33*'Control Panel'!$G$40</f>
        <v>0</v>
      </c>
      <c r="P267" s="37"/>
    </row>
    <row r="268" spans="1:16" ht="15.75" hidden="1" customHeight="1" thickBot="1" x14ac:dyDescent="0.4">
      <c r="A268" s="26" t="str">
        <f>IF('Module 17'!$AC$12&gt;0,"Yes","No")</f>
        <v>No</v>
      </c>
      <c r="B268" s="162">
        <f>IF(A268="Yes",1,0)</f>
        <v>0</v>
      </c>
      <c r="D268" s="89" t="str">
        <f>'Control Panel'!$E$41</f>
        <v>Not Available</v>
      </c>
      <c r="E268" s="80">
        <f>COUNTIFS('Module 17'!$C:$C,'Control Panel'!$F$31,'Module 17'!$AB:$AB,'Control Panel'!$F$41)</f>
        <v>0</v>
      </c>
      <c r="F268" s="81">
        <f>COUNTIFS('Module 17'!$C:$C,'Control Panel'!$F$32,'Module 17'!$AB:$AB,'Control Panel'!$F$41)</f>
        <v>0</v>
      </c>
      <c r="G268" s="82">
        <f>COUNTIFS('Module 17'!$C:$C,'Control Panel'!$F$33,'Module 17'!$AB:$AB,'Control Panel'!$F$41)</f>
        <v>0</v>
      </c>
      <c r="H268" s="71">
        <f t="shared" si="38"/>
        <v>0</v>
      </c>
      <c r="I268" s="146">
        <f>COUNTIFS('Module 17'!$G:$G,"&lt;&gt;",'Module 17'!$AB:$AB,'Control Panel'!$F$41)</f>
        <v>0</v>
      </c>
      <c r="J268" s="138"/>
      <c r="L268" s="38" t="str">
        <f>'Control Panel'!$F$41</f>
        <v>N</v>
      </c>
      <c r="M268" s="30">
        <f>E268*'Control Panel'!$G$31*'Control Panel'!$G$41</f>
        <v>0</v>
      </c>
      <c r="N268" s="30">
        <f>F268*'Control Panel'!$G$32*'Control Panel'!$G$41</f>
        <v>0</v>
      </c>
      <c r="O268" s="30">
        <f>G268*'Control Panel'!$G$33*'Control Panel'!$G$41</f>
        <v>0</v>
      </c>
      <c r="P268" s="37"/>
    </row>
    <row r="269" spans="1:16" ht="15.75" hidden="1" customHeight="1" thickBot="1" x14ac:dyDescent="0.4">
      <c r="D269" s="86" t="str">
        <f>$D$93</f>
        <v>Total:</v>
      </c>
      <c r="E269" s="87">
        <f>SUM(E263:E268)</f>
        <v>0</v>
      </c>
      <c r="F269" s="87">
        <f>SUM(F263:F268)</f>
        <v>0</v>
      </c>
      <c r="G269" s="87">
        <f>SUM(G263:G268)</f>
        <v>0</v>
      </c>
      <c r="H269" s="88">
        <f>SUM(H263:H268)</f>
        <v>0</v>
      </c>
      <c r="I269" s="88">
        <f>SUM(I263:I268)</f>
        <v>0</v>
      </c>
      <c r="J269" s="164"/>
      <c r="L269" s="38" t="str">
        <f>D269</f>
        <v>Total:</v>
      </c>
      <c r="M269" s="30">
        <f>SUM(M263:M268)</f>
        <v>0</v>
      </c>
      <c r="N269" s="30">
        <f>SUM(N263:N268)</f>
        <v>0</v>
      </c>
      <c r="O269" s="30">
        <f>SUM(O263:O268)</f>
        <v>0</v>
      </c>
      <c r="P269" s="37"/>
    </row>
    <row r="270" spans="1:16" ht="15.75" hidden="1" customHeight="1" thickBot="1" x14ac:dyDescent="0.4">
      <c r="D270" s="61"/>
      <c r="H270" s="4"/>
      <c r="L270" s="30" t="s">
        <v>45</v>
      </c>
      <c r="M270" s="39" t="str">
        <f t="shared" ref="M270:O270" si="39">IF(M262=0,"NA",M269/M262)</f>
        <v>NA</v>
      </c>
      <c r="N270" s="39" t="str">
        <f t="shared" si="39"/>
        <v>NA</v>
      </c>
      <c r="O270" s="39" t="str">
        <f t="shared" si="39"/>
        <v>NA</v>
      </c>
      <c r="P270" s="37"/>
    </row>
    <row r="271" spans="1:16" ht="15.75" hidden="1" customHeight="1" thickBot="1" x14ac:dyDescent="0.4">
      <c r="D271" s="449" t="str">
        <f>'Control Panel'!F64&amp;" - "&amp;'Control Panel'!E64</f>
        <v>4.19 - Module 18</v>
      </c>
      <c r="E271" s="450"/>
      <c r="F271" s="450"/>
      <c r="G271" s="20"/>
      <c r="H271" s="20"/>
      <c r="I271" s="20" t="str">
        <f>$I$84</f>
        <v xml:space="preserve">Overall Compliance: </v>
      </c>
      <c r="J271" s="21" t="str">
        <f>IF(SUM(M280:O280)=0,"N/A",SUM(M280:O280)/SUM(M273:O273))</f>
        <v>N/A</v>
      </c>
      <c r="L271" s="30"/>
      <c r="M271" s="30"/>
      <c r="N271" s="30"/>
      <c r="O271" s="30"/>
      <c r="P271" s="37"/>
    </row>
    <row r="272" spans="1:16" ht="15.75" hidden="1" customHeight="1" thickBot="1" x14ac:dyDescent="0.4">
      <c r="D272" s="451" t="str">
        <f>$D$85</f>
        <v>Availability</v>
      </c>
      <c r="E272" s="453" t="str">
        <f>$E$85</f>
        <v>Priority</v>
      </c>
      <c r="F272" s="453"/>
      <c r="G272" s="453"/>
      <c r="H272" s="454" t="str">
        <f>$H$85</f>
        <v>Total</v>
      </c>
      <c r="I272" s="456" t="str">
        <f>$I$85</f>
        <v>Comments</v>
      </c>
      <c r="J272" s="469" t="str">
        <f>$J$85</f>
        <v>Availability by Type</v>
      </c>
      <c r="L272" s="30"/>
      <c r="M272" s="38" t="str">
        <f>'Control Panel'!$F$31</f>
        <v>H</v>
      </c>
      <c r="N272" s="38" t="str">
        <f>'Control Panel'!$F$32</f>
        <v>M</v>
      </c>
      <c r="O272" s="38" t="str">
        <f>'Control Panel'!$F$33</f>
        <v>L</v>
      </c>
      <c r="P272" s="37"/>
    </row>
    <row r="273" spans="1:16" ht="15.75" hidden="1" customHeight="1" thickBot="1" x14ac:dyDescent="0.4">
      <c r="D273" s="452"/>
      <c r="E273" s="77" t="str">
        <f>'Control Panel'!$E$31</f>
        <v>High</v>
      </c>
      <c r="F273" s="78" t="str">
        <f>'Control Panel'!$E$32</f>
        <v>Medium</v>
      </c>
      <c r="G273" s="79" t="str">
        <f>'Control Panel'!$E$33</f>
        <v>Low</v>
      </c>
      <c r="H273" s="455"/>
      <c r="I273" s="457"/>
      <c r="J273" s="470"/>
      <c r="L273" s="38" t="s">
        <v>44</v>
      </c>
      <c r="M273" s="30">
        <f>E280*'Control Panel'!$G$31*'Control Panel'!$G$36</f>
        <v>0</v>
      </c>
      <c r="N273" s="30">
        <f>F280*'Control Panel'!$G$32*'Control Panel'!$G$36</f>
        <v>0</v>
      </c>
      <c r="O273" s="30">
        <f>G280*'Control Panel'!$G$33*'Control Panel'!$G$36</f>
        <v>0</v>
      </c>
      <c r="P273" s="37"/>
    </row>
    <row r="274" spans="1:16" ht="15.75" hidden="1" customHeight="1" thickBot="1" x14ac:dyDescent="0.4">
      <c r="D274" s="90" t="str">
        <f>'Control Panel'!$E$36</f>
        <v>Yes</v>
      </c>
      <c r="E274" s="83">
        <f>COUNTIFS('Module 18'!$C:$C,'Control Panel'!$F$31,'Module 18'!$AB:$AB,'Control Panel'!$F$36)</f>
        <v>0</v>
      </c>
      <c r="F274" s="84">
        <f>COUNTIFS('Module 18'!$C:$C,'Control Panel'!$F$32,'Module 18'!$AB:$AB,'Control Panel'!$F$36)</f>
        <v>0</v>
      </c>
      <c r="G274" s="85">
        <f>COUNTIFS('Module 18'!$C:$C,'Control Panel'!$F$33,'Module 18'!$AB:$AB,'Control Panel'!$F$36)</f>
        <v>0</v>
      </c>
      <c r="H274" s="73">
        <f>SUM(E274:G274)</f>
        <v>0</v>
      </c>
      <c r="I274" s="145">
        <f>COUNTIFS('Module 18'!$G:$G,"&lt;&gt;",'Module 18'!$AB:$AB,'Control Panel'!$F$36)</f>
        <v>0</v>
      </c>
      <c r="J274" s="74"/>
      <c r="L274" s="38" t="str">
        <f>'Control Panel'!$F$36</f>
        <v>Y</v>
      </c>
      <c r="M274" s="30">
        <f>E274*'Control Panel'!$G$31*'Control Panel'!$G$36</f>
        <v>0</v>
      </c>
      <c r="N274" s="30">
        <f>F274*'Control Panel'!$G$32*'Control Panel'!$G$36</f>
        <v>0</v>
      </c>
      <c r="O274" s="30">
        <f>G274*'Control Panel'!$G$33*'Control Panel'!$G$36</f>
        <v>0</v>
      </c>
      <c r="P274" s="37"/>
    </row>
    <row r="275" spans="1:16" ht="15.75" hidden="1" customHeight="1" thickBot="1" x14ac:dyDescent="0.4">
      <c r="D275" s="70" t="str">
        <f>'Control Panel'!$E$37</f>
        <v>Reporting</v>
      </c>
      <c r="E275" s="80">
        <f>COUNTIFS('Module 18'!$C:$C,'Control Panel'!$F$31,'Module 18'!$AB:$AB,'Control Panel'!$F$37)</f>
        <v>0</v>
      </c>
      <c r="F275" s="81">
        <f>COUNTIFS('Module 18'!$C:$C,'Control Panel'!$F$32,'Module 18'!$AB:$AB,'Control Panel'!$F$37)</f>
        <v>0</v>
      </c>
      <c r="G275" s="82">
        <f>COUNTIFS('Module 18'!$C:$C,'Control Panel'!$F$33,'Module 18'!$AB:$AB,'Control Panel'!$F$37)</f>
        <v>0</v>
      </c>
      <c r="H275" s="71">
        <f t="shared" ref="H275:H279" si="40">SUM(E275:G275)</f>
        <v>0</v>
      </c>
      <c r="I275" s="146">
        <f>COUNTIFS('Module 18'!$G:$G,"&lt;&gt;",'Module 18'!$AB:$AB,'Control Panel'!$F$37)</f>
        <v>0</v>
      </c>
      <c r="J275" s="138"/>
      <c r="L275" s="38" t="str">
        <f>'Control Panel'!$F$37</f>
        <v>R</v>
      </c>
      <c r="M275" s="30">
        <f>E275*'Control Panel'!$G$31*'Control Panel'!$G$37</f>
        <v>0</v>
      </c>
      <c r="N275" s="30">
        <f>F275*'Control Panel'!$G$32*'Control Panel'!$G$37</f>
        <v>0</v>
      </c>
      <c r="O275" s="30">
        <f>G275*'Control Panel'!$G$33*'Control Panel'!$G$37</f>
        <v>0</v>
      </c>
      <c r="P275" s="37"/>
    </row>
    <row r="276" spans="1:16" ht="15.75" hidden="1" customHeight="1" thickBot="1" x14ac:dyDescent="0.4">
      <c r="D276" s="72" t="str">
        <f>'Control Panel'!$E$38</f>
        <v>Third Party</v>
      </c>
      <c r="E276" s="83">
        <f>COUNTIFS('Module 18'!$C:$C,'Control Panel'!$F$31,'Module 18'!$AB:$AB,'Control Panel'!$F$38)</f>
        <v>0</v>
      </c>
      <c r="F276" s="84">
        <f>COUNTIFS('Module 18'!$C:$C,'Control Panel'!$F$32,'Module 18'!$AB:$AB,'Control Panel'!$F$38)</f>
        <v>0</v>
      </c>
      <c r="G276" s="85">
        <f>COUNTIFS('Module 18'!$C:$C,'Control Panel'!$F$33,'Module 18'!$AB:$AB,'Control Panel'!$F$38)</f>
        <v>0</v>
      </c>
      <c r="H276" s="73">
        <f t="shared" si="40"/>
        <v>0</v>
      </c>
      <c r="I276" s="145">
        <f>COUNTIFS('Module 18'!$G:$G,"&lt;&gt;",'Module 18'!$AB:$AB,'Control Panel'!$F$38)</f>
        <v>0</v>
      </c>
      <c r="J276" s="138"/>
      <c r="L276" s="38" t="str">
        <f>'Control Panel'!$F$38</f>
        <v>T</v>
      </c>
      <c r="M276" s="30">
        <f>E276*'Control Panel'!$G$31*'Control Panel'!$G$38</f>
        <v>0</v>
      </c>
      <c r="N276" s="30">
        <f>F276*'Control Panel'!$G$32*'Control Panel'!$G$38</f>
        <v>0</v>
      </c>
      <c r="O276" s="30">
        <f>G276*'Control Panel'!$G$33*'Control Panel'!$G$38</f>
        <v>0</v>
      </c>
      <c r="P276" s="37"/>
    </row>
    <row r="277" spans="1:16" ht="15.75" hidden="1" customHeight="1" thickBot="1" x14ac:dyDescent="0.4">
      <c r="A277" s="22" t="s">
        <v>39</v>
      </c>
      <c r="B277" s="160"/>
      <c r="D277" s="75" t="str">
        <f>'Control Panel'!$E$39</f>
        <v>Modification</v>
      </c>
      <c r="E277" s="80">
        <f>COUNTIFS('Module 18'!$C:$C,'Control Panel'!$F$31,'Module 18'!$AB:$AB,'Control Panel'!$F$39)</f>
        <v>0</v>
      </c>
      <c r="F277" s="81">
        <f>COUNTIFS('Module 18'!$C:$C,'Control Panel'!$F$32,'Module 18'!$AB:$AB,'Control Panel'!$F$39)</f>
        <v>0</v>
      </c>
      <c r="G277" s="82">
        <f>COUNTIFS('Module 18'!$C:$C,'Control Panel'!$F$33,'Module 18'!$AB:$AB,'Control Panel'!$F$39)</f>
        <v>0</v>
      </c>
      <c r="H277" s="71">
        <f t="shared" si="40"/>
        <v>0</v>
      </c>
      <c r="I277" s="146">
        <f>COUNTIFS('Module 18'!$G:$G,"&lt;&gt;",'Module 18'!$AB:$AB,'Control Panel'!$F$39)</f>
        <v>0</v>
      </c>
      <c r="J277" s="138"/>
      <c r="L277" s="38" t="str">
        <f>'Control Panel'!$F$39</f>
        <v>M</v>
      </c>
      <c r="M277" s="30">
        <f>E277*'Control Panel'!$G$31*'Control Panel'!$G$39</f>
        <v>0</v>
      </c>
      <c r="N277" s="30">
        <f>F277*'Control Panel'!$G$32*'Control Panel'!$G$39</f>
        <v>0</v>
      </c>
      <c r="O277" s="30">
        <f>G277*'Control Panel'!$G$33*'Control Panel'!$G$39</f>
        <v>0</v>
      </c>
      <c r="P277" s="37"/>
    </row>
    <row r="278" spans="1:16" ht="15.75" hidden="1" customHeight="1" thickBot="1" x14ac:dyDescent="0.4">
      <c r="A278" s="23" t="s">
        <v>40</v>
      </c>
      <c r="B278" s="161"/>
      <c r="D278" s="76" t="str">
        <f>'Control Panel'!$E$40</f>
        <v>Future</v>
      </c>
      <c r="E278" s="83">
        <f>COUNTIFS('Module 18'!$C:$C,'Control Panel'!$F$31,'Module 18'!$AB:$AB,'Control Panel'!$F$40)</f>
        <v>0</v>
      </c>
      <c r="F278" s="84">
        <f>COUNTIFS('Module 18'!$C:$C,'Control Panel'!$F$32,'Module 18'!$AB:$AB,'Control Panel'!$F$40)</f>
        <v>0</v>
      </c>
      <c r="G278" s="85">
        <f>COUNTIFS('Module 18'!$C:$C,'Control Panel'!$F$33,'Module 18'!$AB:$AB,'Control Panel'!$F$40)</f>
        <v>0</v>
      </c>
      <c r="H278" s="73">
        <f t="shared" si="40"/>
        <v>0</v>
      </c>
      <c r="I278" s="145">
        <f>COUNTIFS('Module 18'!$G:$G,"&lt;&gt;",'Module 18'!$AB:$AB,'Control Panel'!$F$40)</f>
        <v>0</v>
      </c>
      <c r="J278" s="138"/>
      <c r="L278" s="38" t="str">
        <f>'Control Panel'!$F$40</f>
        <v>F</v>
      </c>
      <c r="M278" s="30">
        <f>E278*'Control Panel'!$G$31*'Control Panel'!$G$40</f>
        <v>0</v>
      </c>
      <c r="N278" s="30">
        <f>F278*'Control Panel'!$G$32*'Control Panel'!$G$40</f>
        <v>0</v>
      </c>
      <c r="O278" s="30">
        <f>G278*'Control Panel'!$G$33*'Control Panel'!$G$40</f>
        <v>0</v>
      </c>
      <c r="P278" s="37"/>
    </row>
    <row r="279" spans="1:16" ht="15.75" hidden="1" customHeight="1" thickBot="1" x14ac:dyDescent="0.4">
      <c r="A279" s="26" t="str">
        <f>IF('Module 18'!$AC$12&gt;0,"Yes","No")</f>
        <v>No</v>
      </c>
      <c r="B279" s="162">
        <f>IF(A279="Yes",1,0)</f>
        <v>0</v>
      </c>
      <c r="D279" s="89" t="str">
        <f>'Control Panel'!$E$41</f>
        <v>Not Available</v>
      </c>
      <c r="E279" s="80">
        <f>COUNTIFS('Module 18'!$C:$C,'Control Panel'!$F$31,'Module 18'!$AB:$AB,'Control Panel'!$F$41)</f>
        <v>0</v>
      </c>
      <c r="F279" s="81">
        <f>COUNTIFS('Module 18'!$C:$C,'Control Panel'!$F$32,'Module 18'!$AB:$AB,'Control Panel'!$F$41)</f>
        <v>0</v>
      </c>
      <c r="G279" s="82">
        <f>COUNTIFS('Module 18'!$C:$C,'Control Panel'!$F$33,'Module 18'!$AB:$AB,'Control Panel'!$F$41)</f>
        <v>0</v>
      </c>
      <c r="H279" s="71">
        <f t="shared" si="40"/>
        <v>0</v>
      </c>
      <c r="I279" s="146">
        <f>COUNTIFS('Module 18'!$G:$G,"&lt;&gt;",'Module 18'!$AB:$AB,'Control Panel'!$F$41)</f>
        <v>0</v>
      </c>
      <c r="J279" s="138"/>
      <c r="L279" s="38" t="str">
        <f>'Control Panel'!$F$41</f>
        <v>N</v>
      </c>
      <c r="M279" s="30">
        <f>E279*'Control Panel'!$G$31*'Control Panel'!$G$41</f>
        <v>0</v>
      </c>
      <c r="N279" s="30">
        <f>F279*'Control Panel'!$G$32*'Control Panel'!$G$41</f>
        <v>0</v>
      </c>
      <c r="O279" s="30">
        <f>G279*'Control Panel'!$G$33*'Control Panel'!$G$41</f>
        <v>0</v>
      </c>
      <c r="P279" s="37"/>
    </row>
    <row r="280" spans="1:16" ht="15.75" hidden="1" customHeight="1" thickBot="1" x14ac:dyDescent="0.4">
      <c r="D280" s="86" t="str">
        <f>$D$93</f>
        <v>Total:</v>
      </c>
      <c r="E280" s="87">
        <f>SUM(E274:E279)</f>
        <v>0</v>
      </c>
      <c r="F280" s="87">
        <f>SUM(F274:F279)</f>
        <v>0</v>
      </c>
      <c r="G280" s="87">
        <f>SUM(G274:G279)</f>
        <v>0</v>
      </c>
      <c r="H280" s="88">
        <f>SUM(H274:H279)</f>
        <v>0</v>
      </c>
      <c r="I280" s="88">
        <f>SUM(I274:I279)</f>
        <v>0</v>
      </c>
      <c r="J280" s="164"/>
      <c r="L280" s="38" t="str">
        <f>D280</f>
        <v>Total:</v>
      </c>
      <c r="M280" s="30">
        <f>SUM(M274:M279)</f>
        <v>0</v>
      </c>
      <c r="N280" s="30">
        <f>SUM(N274:N279)</f>
        <v>0</v>
      </c>
      <c r="O280" s="30">
        <f>SUM(O274:O279)</f>
        <v>0</v>
      </c>
      <c r="P280" s="37"/>
    </row>
    <row r="281" spans="1:16" ht="15.75" hidden="1" customHeight="1" thickBot="1" x14ac:dyDescent="0.4">
      <c r="D281" s="61"/>
      <c r="H281" s="4"/>
      <c r="L281" s="30" t="s">
        <v>45</v>
      </c>
      <c r="M281" s="39" t="str">
        <f t="shared" ref="M281:O281" si="41">IF(M273=0,"NA",M280/M273)</f>
        <v>NA</v>
      </c>
      <c r="N281" s="39" t="str">
        <f t="shared" si="41"/>
        <v>NA</v>
      </c>
      <c r="O281" s="39" t="str">
        <f t="shared" si="41"/>
        <v>NA</v>
      </c>
      <c r="P281" s="37"/>
    </row>
    <row r="282" spans="1:16" ht="15.75" hidden="1" customHeight="1" thickBot="1" x14ac:dyDescent="0.4">
      <c r="D282" s="449" t="str">
        <f>'Control Panel'!F65&amp;" - "&amp;'Control Panel'!E65</f>
        <v>4.20 - Module 19</v>
      </c>
      <c r="E282" s="450"/>
      <c r="F282" s="450"/>
      <c r="G282" s="20"/>
      <c r="H282" s="20"/>
      <c r="I282" s="20" t="str">
        <f>$I$84</f>
        <v xml:space="preserve">Overall Compliance: </v>
      </c>
      <c r="J282" s="21" t="str">
        <f>IF(SUM(M291:O291)=0,"N/A",SUM(M291:O291)/SUM(M284:O284))</f>
        <v>N/A</v>
      </c>
      <c r="L282" s="30"/>
      <c r="M282" s="30"/>
      <c r="N282" s="30"/>
      <c r="O282" s="30"/>
      <c r="P282" s="37"/>
    </row>
    <row r="283" spans="1:16" ht="15.75" hidden="1" customHeight="1" thickBot="1" x14ac:dyDescent="0.4">
      <c r="D283" s="451" t="str">
        <f>$D$85</f>
        <v>Availability</v>
      </c>
      <c r="E283" s="453" t="str">
        <f>$E$85</f>
        <v>Priority</v>
      </c>
      <c r="F283" s="453"/>
      <c r="G283" s="453"/>
      <c r="H283" s="454" t="str">
        <f>$H$85</f>
        <v>Total</v>
      </c>
      <c r="I283" s="456" t="str">
        <f>$I$85</f>
        <v>Comments</v>
      </c>
      <c r="J283" s="469" t="str">
        <f>$J$85</f>
        <v>Availability by Type</v>
      </c>
      <c r="L283" s="30"/>
      <c r="M283" s="38" t="str">
        <f>'Control Panel'!$F$31</f>
        <v>H</v>
      </c>
      <c r="N283" s="38" t="str">
        <f>'Control Panel'!$F$32</f>
        <v>M</v>
      </c>
      <c r="O283" s="38" t="str">
        <f>'Control Panel'!$F$33</f>
        <v>L</v>
      </c>
      <c r="P283" s="37"/>
    </row>
    <row r="284" spans="1:16" ht="15.75" hidden="1" customHeight="1" thickBot="1" x14ac:dyDescent="0.4">
      <c r="D284" s="452"/>
      <c r="E284" s="77" t="str">
        <f>'Control Panel'!$E$31</f>
        <v>High</v>
      </c>
      <c r="F284" s="78" t="str">
        <f>'Control Panel'!$E$32</f>
        <v>Medium</v>
      </c>
      <c r="G284" s="79" t="str">
        <f>'Control Panel'!$E$33</f>
        <v>Low</v>
      </c>
      <c r="H284" s="455"/>
      <c r="I284" s="457"/>
      <c r="J284" s="470"/>
      <c r="L284" s="38" t="s">
        <v>44</v>
      </c>
      <c r="M284" s="30">
        <f>E291*'Control Panel'!$G$31*'Control Panel'!$G$36</f>
        <v>0</v>
      </c>
      <c r="N284" s="30">
        <f>F291*'Control Panel'!$G$32*'Control Panel'!$G$36</f>
        <v>0</v>
      </c>
      <c r="O284" s="30">
        <f>G291*'Control Panel'!$G$33*'Control Panel'!$G$36</f>
        <v>0</v>
      </c>
      <c r="P284" s="37"/>
    </row>
    <row r="285" spans="1:16" ht="15.75" hidden="1" customHeight="1" thickBot="1" x14ac:dyDescent="0.4">
      <c r="D285" s="90" t="str">
        <f>'Control Panel'!$E$36</f>
        <v>Yes</v>
      </c>
      <c r="E285" s="83">
        <f>COUNTIFS('Module 19'!$C:$C,'Control Panel'!$F$31,'Module 19'!$AB:$AB,'Control Panel'!$F$36)</f>
        <v>0</v>
      </c>
      <c r="F285" s="84">
        <f>COUNTIFS('Module 19'!$C:$C,'Control Panel'!$F$32,'Module 19'!$AB:$AB,'Control Panel'!$F$36)</f>
        <v>0</v>
      </c>
      <c r="G285" s="85">
        <f>COUNTIFS('Module 19'!$C:$C,'Control Panel'!$F$33,'Module 19'!$AB:$AB,'Control Panel'!$F$36)</f>
        <v>0</v>
      </c>
      <c r="H285" s="73">
        <f>SUM(E285:G285)</f>
        <v>0</v>
      </c>
      <c r="I285" s="145">
        <f>COUNTIFS('Module 19'!$G:$G,"&lt;&gt;",'Module 19'!$AB:$AB,'Control Panel'!$F$36)</f>
        <v>0</v>
      </c>
      <c r="J285" s="74"/>
      <c r="L285" s="38" t="str">
        <f>'Control Panel'!$F$36</f>
        <v>Y</v>
      </c>
      <c r="M285" s="30">
        <f>E285*'Control Panel'!$G$31*'Control Panel'!$G$36</f>
        <v>0</v>
      </c>
      <c r="N285" s="30">
        <f>F285*'Control Panel'!$G$32*'Control Panel'!$G$36</f>
        <v>0</v>
      </c>
      <c r="O285" s="30">
        <f>G285*'Control Panel'!$G$33*'Control Panel'!$G$36</f>
        <v>0</v>
      </c>
      <c r="P285" s="37"/>
    </row>
    <row r="286" spans="1:16" ht="15.75" hidden="1" customHeight="1" thickBot="1" x14ac:dyDescent="0.4">
      <c r="D286" s="70" t="str">
        <f>'Control Panel'!$E$37</f>
        <v>Reporting</v>
      </c>
      <c r="E286" s="80">
        <f>COUNTIFS('Module 19'!$C:$C,'Control Panel'!$F$31,'Module 19'!$AB:$AB,'Control Panel'!$F$37)</f>
        <v>0</v>
      </c>
      <c r="F286" s="81">
        <f>COUNTIFS('Module 19'!$C:$C,'Control Panel'!$F$32,'Module 19'!$AB:$AB,'Control Panel'!$F$37)</f>
        <v>0</v>
      </c>
      <c r="G286" s="82">
        <f>COUNTIFS('Module 19'!$C:$C,'Control Panel'!$F$33,'Module 19'!$AB:$AB,'Control Panel'!$F$37)</f>
        <v>0</v>
      </c>
      <c r="H286" s="71">
        <f t="shared" ref="H286:H290" si="42">SUM(E286:G286)</f>
        <v>0</v>
      </c>
      <c r="I286" s="146">
        <f>COUNTIFS('Module 19'!$G:$G,"&lt;&gt;",'Module 19'!$AB:$AB,'Control Panel'!$F$37)</f>
        <v>0</v>
      </c>
      <c r="J286" s="138"/>
      <c r="L286" s="38" t="str">
        <f>'Control Panel'!$F$37</f>
        <v>R</v>
      </c>
      <c r="M286" s="30">
        <f>E286*'Control Panel'!$G$31*'Control Panel'!$G$37</f>
        <v>0</v>
      </c>
      <c r="N286" s="30">
        <f>F286*'Control Panel'!$G$32*'Control Panel'!$G$37</f>
        <v>0</v>
      </c>
      <c r="O286" s="30">
        <f>G286*'Control Panel'!$G$33*'Control Panel'!$G$37</f>
        <v>0</v>
      </c>
      <c r="P286" s="37"/>
    </row>
    <row r="287" spans="1:16" ht="15.75" hidden="1" customHeight="1" thickBot="1" x14ac:dyDescent="0.4">
      <c r="D287" s="72" t="str">
        <f>'Control Panel'!$E$38</f>
        <v>Third Party</v>
      </c>
      <c r="E287" s="83">
        <f>COUNTIFS('Module 19'!$C:$C,'Control Panel'!$F$31,'Module 19'!$AB:$AB,'Control Panel'!$F$38)</f>
        <v>0</v>
      </c>
      <c r="F287" s="84">
        <f>COUNTIFS('Module 19'!$C:$C,'Control Panel'!$F$32,'Module 19'!$AB:$AB,'Control Panel'!$F$38)</f>
        <v>0</v>
      </c>
      <c r="G287" s="85">
        <f>COUNTIFS('Module 19'!$C:$C,'Control Panel'!$F$33,'Module 19'!$AB:$AB,'Control Panel'!$F$38)</f>
        <v>0</v>
      </c>
      <c r="H287" s="73">
        <f t="shared" si="42"/>
        <v>0</v>
      </c>
      <c r="I287" s="145">
        <f>COUNTIFS('Module 19'!$G:$G,"&lt;&gt;",'Module 19'!$AB:$AB,'Control Panel'!$F$38)</f>
        <v>0</v>
      </c>
      <c r="J287" s="138"/>
      <c r="L287" s="38" t="str">
        <f>'Control Panel'!$F$38</f>
        <v>T</v>
      </c>
      <c r="M287" s="30">
        <f>E287*'Control Panel'!$G$31*'Control Panel'!$G$38</f>
        <v>0</v>
      </c>
      <c r="N287" s="30">
        <f>F287*'Control Panel'!$G$32*'Control Panel'!$G$38</f>
        <v>0</v>
      </c>
      <c r="O287" s="30">
        <f>G287*'Control Panel'!$G$33*'Control Panel'!$G$38</f>
        <v>0</v>
      </c>
      <c r="P287" s="37"/>
    </row>
    <row r="288" spans="1:16" ht="15.75" hidden="1" customHeight="1" thickBot="1" x14ac:dyDescent="0.4">
      <c r="A288" s="22" t="s">
        <v>39</v>
      </c>
      <c r="B288" s="160"/>
      <c r="D288" s="75" t="str">
        <f>'Control Panel'!$E$39</f>
        <v>Modification</v>
      </c>
      <c r="E288" s="80">
        <f>COUNTIFS('Module 19'!$C:$C,'Control Panel'!$F$31,'Module 19'!$AB:$AB,'Control Panel'!$F$39)</f>
        <v>0</v>
      </c>
      <c r="F288" s="81">
        <f>COUNTIFS('Module 19'!$C:$C,'Control Panel'!$F$32,'Module 19'!$AB:$AB,'Control Panel'!$F$39)</f>
        <v>0</v>
      </c>
      <c r="G288" s="82">
        <f>COUNTIFS('Module 19'!$C:$C,'Control Panel'!$F$33,'Module 19'!$AB:$AB,'Control Panel'!$F$39)</f>
        <v>0</v>
      </c>
      <c r="H288" s="71">
        <f t="shared" si="42"/>
        <v>0</v>
      </c>
      <c r="I288" s="146">
        <f>COUNTIFS('Module 19'!$G:$G,"&lt;&gt;",'Module 19'!$AB:$AB,'Control Panel'!$F$39)</f>
        <v>0</v>
      </c>
      <c r="J288" s="138"/>
      <c r="L288" s="38" t="str">
        <f>'Control Panel'!$F$39</f>
        <v>M</v>
      </c>
      <c r="M288" s="30">
        <f>E288*'Control Panel'!$G$31*'Control Panel'!$G$39</f>
        <v>0</v>
      </c>
      <c r="N288" s="30">
        <f>F288*'Control Panel'!$G$32*'Control Panel'!$G$39</f>
        <v>0</v>
      </c>
      <c r="O288" s="30">
        <f>G288*'Control Panel'!$G$33*'Control Panel'!$G$39</f>
        <v>0</v>
      </c>
      <c r="P288" s="37"/>
    </row>
    <row r="289" spans="1:16" ht="15.75" hidden="1" customHeight="1" thickBot="1" x14ac:dyDescent="0.4">
      <c r="A289" s="23" t="s">
        <v>40</v>
      </c>
      <c r="B289" s="161"/>
      <c r="D289" s="76" t="str">
        <f>'Control Panel'!$E$40</f>
        <v>Future</v>
      </c>
      <c r="E289" s="83">
        <f>COUNTIFS('Module 19'!$C:$C,'Control Panel'!$F$31,'Module 19'!$AB:$AB,'Control Panel'!$F$40)</f>
        <v>0</v>
      </c>
      <c r="F289" s="84">
        <f>COUNTIFS('Module 19'!$C:$C,'Control Panel'!$F$32,'Module 19'!$AB:$AB,'Control Panel'!$F$40)</f>
        <v>0</v>
      </c>
      <c r="G289" s="85">
        <f>COUNTIFS('Module 19'!$C:$C,'Control Panel'!$F$33,'Module 19'!$AB:$AB,'Control Panel'!$F$40)</f>
        <v>0</v>
      </c>
      <c r="H289" s="73">
        <f t="shared" si="42"/>
        <v>0</v>
      </c>
      <c r="I289" s="145">
        <f>COUNTIFS('Module 19'!$G:$G,"&lt;&gt;",'Module 19'!$AB:$AB,'Control Panel'!$F$40)</f>
        <v>0</v>
      </c>
      <c r="J289" s="138"/>
      <c r="L289" s="38" t="str">
        <f>'Control Panel'!$F$40</f>
        <v>F</v>
      </c>
      <c r="M289" s="30">
        <f>E289*'Control Panel'!$G$31*'Control Panel'!$G$40</f>
        <v>0</v>
      </c>
      <c r="N289" s="30">
        <f>F289*'Control Panel'!$G$32*'Control Panel'!$G$40</f>
        <v>0</v>
      </c>
      <c r="O289" s="30">
        <f>G289*'Control Panel'!$G$33*'Control Panel'!$G$40</f>
        <v>0</v>
      </c>
      <c r="P289" s="37"/>
    </row>
    <row r="290" spans="1:16" ht="15.75" hidden="1" customHeight="1" thickBot="1" x14ac:dyDescent="0.4">
      <c r="A290" s="26" t="str">
        <f>IF('Module 19'!$AC$12&gt;0,"Yes","No")</f>
        <v>No</v>
      </c>
      <c r="B290" s="162">
        <f>IF(A290="Yes",1,0)</f>
        <v>0</v>
      </c>
      <c r="D290" s="89" t="str">
        <f>'Control Panel'!$E$41</f>
        <v>Not Available</v>
      </c>
      <c r="E290" s="80">
        <f>COUNTIFS('Module 19'!$C:$C,'Control Panel'!$F$31,'Module 19'!$AB:$AB,'Control Panel'!$F$41)</f>
        <v>0</v>
      </c>
      <c r="F290" s="81">
        <f>COUNTIFS('Module 19'!$C:$C,'Control Panel'!$F$32,'Module 19'!$AB:$AB,'Control Panel'!$F$41)</f>
        <v>0</v>
      </c>
      <c r="G290" s="82">
        <f>COUNTIFS('Module 19'!$C:$C,'Control Panel'!$F$33,'Module 19'!$AB:$AB,'Control Panel'!$F$41)</f>
        <v>0</v>
      </c>
      <c r="H290" s="71">
        <f t="shared" si="42"/>
        <v>0</v>
      </c>
      <c r="I290" s="146">
        <f>COUNTIFS('Module 19'!$G:$G,"&lt;&gt;",'Module 19'!$AB:$AB,'Control Panel'!$F$41)</f>
        <v>0</v>
      </c>
      <c r="J290" s="138"/>
      <c r="L290" s="38" t="str">
        <f>'Control Panel'!$F$41</f>
        <v>N</v>
      </c>
      <c r="M290" s="30">
        <f>E290*'Control Panel'!$G$31*'Control Panel'!$G$41</f>
        <v>0</v>
      </c>
      <c r="N290" s="30">
        <f>F290*'Control Panel'!$G$32*'Control Panel'!$G$41</f>
        <v>0</v>
      </c>
      <c r="O290" s="30">
        <f>G290*'Control Panel'!$G$33*'Control Panel'!$G$41</f>
        <v>0</v>
      </c>
      <c r="P290" s="37"/>
    </row>
    <row r="291" spans="1:16" ht="15.75" hidden="1" customHeight="1" thickBot="1" x14ac:dyDescent="0.4">
      <c r="D291" s="86" t="str">
        <f>$D$93</f>
        <v>Total:</v>
      </c>
      <c r="E291" s="87">
        <f>SUM(E285:E290)</f>
        <v>0</v>
      </c>
      <c r="F291" s="87">
        <f>SUM(F285:F290)</f>
        <v>0</v>
      </c>
      <c r="G291" s="87">
        <f>SUM(G285:G290)</f>
        <v>0</v>
      </c>
      <c r="H291" s="88">
        <f>SUM(H285:H290)</f>
        <v>0</v>
      </c>
      <c r="I291" s="88">
        <f>SUM(I285:I290)</f>
        <v>0</v>
      </c>
      <c r="J291" s="164"/>
      <c r="L291" s="38" t="str">
        <f>D291</f>
        <v>Total:</v>
      </c>
      <c r="M291" s="30">
        <f>SUM(M285:M290)</f>
        <v>0</v>
      </c>
      <c r="N291" s="30">
        <f>SUM(N285:N290)</f>
        <v>0</v>
      </c>
      <c r="O291" s="30">
        <f>SUM(O285:O290)</f>
        <v>0</v>
      </c>
      <c r="P291" s="37"/>
    </row>
    <row r="292" spans="1:16" ht="15.75" hidden="1" customHeight="1" thickBot="1" x14ac:dyDescent="0.4">
      <c r="D292" s="61"/>
      <c r="H292" s="4"/>
      <c r="L292" s="30" t="s">
        <v>45</v>
      </c>
      <c r="M292" s="39" t="str">
        <f t="shared" ref="M292:O292" si="43">IF(M284=0,"NA",M291/M284)</f>
        <v>NA</v>
      </c>
      <c r="N292" s="39" t="str">
        <f t="shared" si="43"/>
        <v>NA</v>
      </c>
      <c r="O292" s="39" t="str">
        <f t="shared" si="43"/>
        <v>NA</v>
      </c>
      <c r="P292" s="37"/>
    </row>
    <row r="293" spans="1:16" ht="15.75" hidden="1" customHeight="1" thickBot="1" x14ac:dyDescent="0.4">
      <c r="D293" s="449" t="str">
        <f>'Control Panel'!F66&amp;" - "&amp;'Control Panel'!E66</f>
        <v>4.21 - Module 20</v>
      </c>
      <c r="E293" s="450"/>
      <c r="F293" s="450"/>
      <c r="G293" s="20"/>
      <c r="H293" s="20"/>
      <c r="I293" s="20" t="str">
        <f>$I$84</f>
        <v xml:space="preserve">Overall Compliance: </v>
      </c>
      <c r="J293" s="21" t="str">
        <f>IF(SUM(M302:O302)=0,"N/A",SUM(M302:O302)/SUM(M295:O295))</f>
        <v>N/A</v>
      </c>
      <c r="L293" s="30"/>
      <c r="M293" s="30"/>
      <c r="N293" s="30"/>
      <c r="O293" s="30"/>
      <c r="P293" s="37"/>
    </row>
    <row r="294" spans="1:16" ht="15.75" hidden="1" customHeight="1" thickBot="1" x14ac:dyDescent="0.4">
      <c r="D294" s="451" t="str">
        <f>$D$85</f>
        <v>Availability</v>
      </c>
      <c r="E294" s="453" t="str">
        <f>$E$85</f>
        <v>Priority</v>
      </c>
      <c r="F294" s="453"/>
      <c r="G294" s="453"/>
      <c r="H294" s="454" t="str">
        <f>$H$85</f>
        <v>Total</v>
      </c>
      <c r="I294" s="456" t="str">
        <f>$I$85</f>
        <v>Comments</v>
      </c>
      <c r="J294" s="469" t="str">
        <f>$J$85</f>
        <v>Availability by Type</v>
      </c>
      <c r="L294" s="30"/>
      <c r="M294" s="38" t="str">
        <f>'Control Panel'!$F$31</f>
        <v>H</v>
      </c>
      <c r="N294" s="38" t="str">
        <f>'Control Panel'!$F$32</f>
        <v>M</v>
      </c>
      <c r="O294" s="38" t="str">
        <f>'Control Panel'!$F$33</f>
        <v>L</v>
      </c>
      <c r="P294" s="37"/>
    </row>
    <row r="295" spans="1:16" ht="15.75" hidden="1" customHeight="1" thickBot="1" x14ac:dyDescent="0.4">
      <c r="D295" s="452"/>
      <c r="E295" s="77" t="str">
        <f>'Control Panel'!$E$31</f>
        <v>High</v>
      </c>
      <c r="F295" s="78" t="str">
        <f>'Control Panel'!$E$32</f>
        <v>Medium</v>
      </c>
      <c r="G295" s="79" t="str">
        <f>'Control Panel'!$E$33</f>
        <v>Low</v>
      </c>
      <c r="H295" s="455"/>
      <c r="I295" s="457"/>
      <c r="J295" s="470"/>
      <c r="L295" s="38" t="s">
        <v>44</v>
      </c>
      <c r="M295" s="30">
        <f>E302*'Control Panel'!$G$31*'Control Panel'!$G$36</f>
        <v>0</v>
      </c>
      <c r="N295" s="30">
        <f>F302*'Control Panel'!$G$32*'Control Panel'!$G$36</f>
        <v>0</v>
      </c>
      <c r="O295" s="30">
        <f>G302*'Control Panel'!$G$33*'Control Panel'!$G$36</f>
        <v>0</v>
      </c>
      <c r="P295" s="37"/>
    </row>
    <row r="296" spans="1:16" ht="15.75" hidden="1" customHeight="1" thickBot="1" x14ac:dyDescent="0.4">
      <c r="D296" s="90" t="str">
        <f>'Control Panel'!$E$36</f>
        <v>Yes</v>
      </c>
      <c r="E296" s="83">
        <f>COUNTIFS('Module 20'!$C:$C,'Control Panel'!$F$31,'Module 20'!$AB:$AB,'Control Panel'!$F$36)</f>
        <v>0</v>
      </c>
      <c r="F296" s="84">
        <f>COUNTIFS('Module 20'!$C:$C,'Control Panel'!$F$32,'Module 20'!$AB:$AB,'Control Panel'!$F$36)</f>
        <v>0</v>
      </c>
      <c r="G296" s="85">
        <f>COUNTIFS('Module 20'!$C:$C,'Control Panel'!$F$33,'Module 20'!$AB:$AB,'Control Panel'!$F$36)</f>
        <v>0</v>
      </c>
      <c r="H296" s="73">
        <f>SUM(E296:G296)</f>
        <v>0</v>
      </c>
      <c r="I296" s="145">
        <f>COUNTIFS('Module 20'!$G:$G,"&lt;&gt;",'Module 20'!$AB:$AB,'Control Panel'!$F$36)</f>
        <v>0</v>
      </c>
      <c r="J296" s="74"/>
      <c r="L296" s="38" t="str">
        <f>'Control Panel'!$F$36</f>
        <v>Y</v>
      </c>
      <c r="M296" s="30">
        <f>E296*'Control Panel'!$G$31*'Control Panel'!$G$36</f>
        <v>0</v>
      </c>
      <c r="N296" s="30">
        <f>F296*'Control Panel'!$G$32*'Control Panel'!$G$36</f>
        <v>0</v>
      </c>
      <c r="O296" s="30">
        <f>G296*'Control Panel'!$G$33*'Control Panel'!$G$36</f>
        <v>0</v>
      </c>
      <c r="P296" s="37"/>
    </row>
    <row r="297" spans="1:16" ht="15.75" hidden="1" customHeight="1" thickBot="1" x14ac:dyDescent="0.4">
      <c r="D297" s="70" t="str">
        <f>'Control Panel'!$E$37</f>
        <v>Reporting</v>
      </c>
      <c r="E297" s="80">
        <f>COUNTIFS('Module 20'!$C:$C,'Control Panel'!$F$31,'Module 20'!$AB:$AB,'Control Panel'!$F$37)</f>
        <v>0</v>
      </c>
      <c r="F297" s="81">
        <f>COUNTIFS('Module 20'!$C:$C,'Control Panel'!$F$32,'Module 20'!$AB:$AB,'Control Panel'!$F$37)</f>
        <v>0</v>
      </c>
      <c r="G297" s="82">
        <f>COUNTIFS('Module 20'!$C:$C,'Control Panel'!$F$33,'Module 20'!$AB:$AB,'Control Panel'!$F$37)</f>
        <v>0</v>
      </c>
      <c r="H297" s="71">
        <f t="shared" ref="H297:H301" si="44">SUM(E297:G297)</f>
        <v>0</v>
      </c>
      <c r="I297" s="146">
        <f>COUNTIFS('Module 20'!$G:$G,"&lt;&gt;",'Module 20'!$AB:$AB,'Control Panel'!$F$37)</f>
        <v>0</v>
      </c>
      <c r="J297" s="138"/>
      <c r="L297" s="38" t="str">
        <f>'Control Panel'!$F$37</f>
        <v>R</v>
      </c>
      <c r="M297" s="30">
        <f>E297*'Control Panel'!$G$31*'Control Panel'!$G$37</f>
        <v>0</v>
      </c>
      <c r="N297" s="30">
        <f>F297*'Control Panel'!$G$32*'Control Panel'!$G$37</f>
        <v>0</v>
      </c>
      <c r="O297" s="30">
        <f>G297*'Control Panel'!$G$33*'Control Panel'!$G$37</f>
        <v>0</v>
      </c>
      <c r="P297" s="37"/>
    </row>
    <row r="298" spans="1:16" ht="15.75" hidden="1" customHeight="1" thickBot="1" x14ac:dyDescent="0.4">
      <c r="D298" s="72" t="str">
        <f>'Control Panel'!$E$38</f>
        <v>Third Party</v>
      </c>
      <c r="E298" s="83">
        <f>COUNTIFS('Module 20'!$C:$C,'Control Panel'!$F$31,'Module 20'!$AB:$AB,'Control Panel'!$F$38)</f>
        <v>0</v>
      </c>
      <c r="F298" s="84">
        <f>COUNTIFS('Module 20'!$C:$C,'Control Panel'!$F$32,'Module 20'!$AB:$AB,'Control Panel'!$F$38)</f>
        <v>0</v>
      </c>
      <c r="G298" s="85">
        <f>COUNTIFS('Module 20'!$C:$C,'Control Panel'!$F$33,'Module 20'!$AB:$AB,'Control Panel'!$F$38)</f>
        <v>0</v>
      </c>
      <c r="H298" s="73">
        <f t="shared" si="44"/>
        <v>0</v>
      </c>
      <c r="I298" s="145">
        <f>COUNTIFS('Module 20'!$G:$G,"&lt;&gt;",'Module 20'!$AB:$AB,'Control Panel'!$F$38)</f>
        <v>0</v>
      </c>
      <c r="J298" s="138"/>
      <c r="L298" s="38" t="str">
        <f>'Control Panel'!$F$38</f>
        <v>T</v>
      </c>
      <c r="M298" s="30">
        <f>E298*'Control Panel'!$G$31*'Control Panel'!$G$38</f>
        <v>0</v>
      </c>
      <c r="N298" s="30">
        <f>F298*'Control Panel'!$G$32*'Control Panel'!$G$38</f>
        <v>0</v>
      </c>
      <c r="O298" s="30">
        <f>G298*'Control Panel'!$G$33*'Control Panel'!$G$38</f>
        <v>0</v>
      </c>
      <c r="P298" s="37"/>
    </row>
    <row r="299" spans="1:16" ht="15.75" hidden="1" customHeight="1" thickBot="1" x14ac:dyDescent="0.4">
      <c r="A299" s="22" t="s">
        <v>39</v>
      </c>
      <c r="B299" s="160"/>
      <c r="D299" s="75" t="str">
        <f>'Control Panel'!$E$39</f>
        <v>Modification</v>
      </c>
      <c r="E299" s="80">
        <f>COUNTIFS('Module 20'!$C:$C,'Control Panel'!$F$31,'Module 20'!$AB:$AB,'Control Panel'!$F$39)</f>
        <v>0</v>
      </c>
      <c r="F299" s="81">
        <f>COUNTIFS('Module 20'!$C:$C,'Control Panel'!$F$32,'Module 20'!$AB:$AB,'Control Panel'!$F$39)</f>
        <v>0</v>
      </c>
      <c r="G299" s="82">
        <f>COUNTIFS('Module 20'!$C:$C,'Control Panel'!$F$33,'Module 20'!$AB:$AB,'Control Panel'!$F$39)</f>
        <v>0</v>
      </c>
      <c r="H299" s="71">
        <f t="shared" si="44"/>
        <v>0</v>
      </c>
      <c r="I299" s="146">
        <f>COUNTIFS('Module 20'!$G:$G,"&lt;&gt;",'Module 20'!$AB:$AB,'Control Panel'!$F$39)</f>
        <v>0</v>
      </c>
      <c r="J299" s="138"/>
      <c r="L299" s="38" t="str">
        <f>'Control Panel'!$F$39</f>
        <v>M</v>
      </c>
      <c r="M299" s="30">
        <f>E299*'Control Panel'!$G$31*'Control Panel'!$G$39</f>
        <v>0</v>
      </c>
      <c r="N299" s="30">
        <f>F299*'Control Panel'!$G$32*'Control Panel'!$G$39</f>
        <v>0</v>
      </c>
      <c r="O299" s="30">
        <f>G299*'Control Panel'!$G$33*'Control Panel'!$G$39</f>
        <v>0</v>
      </c>
      <c r="P299" s="37"/>
    </row>
    <row r="300" spans="1:16" ht="15.75" hidden="1" customHeight="1" thickBot="1" x14ac:dyDescent="0.4">
      <c r="A300" s="23" t="s">
        <v>40</v>
      </c>
      <c r="B300" s="161"/>
      <c r="D300" s="76" t="str">
        <f>'Control Panel'!$E$40</f>
        <v>Future</v>
      </c>
      <c r="E300" s="83">
        <f>COUNTIFS('Module 20'!$C:$C,'Control Panel'!$F$31,'Module 20'!$AB:$AB,'Control Panel'!$F$40)</f>
        <v>0</v>
      </c>
      <c r="F300" s="84">
        <f>COUNTIFS('Module 20'!$C:$C,'Control Panel'!$F$32,'Module 20'!$AB:$AB,'Control Panel'!$F$40)</f>
        <v>0</v>
      </c>
      <c r="G300" s="85">
        <f>COUNTIFS('Module 20'!$C:$C,'Control Panel'!$F$33,'Module 20'!$AB:$AB,'Control Panel'!$F$40)</f>
        <v>0</v>
      </c>
      <c r="H300" s="73">
        <f t="shared" si="44"/>
        <v>0</v>
      </c>
      <c r="I300" s="145">
        <f>COUNTIFS('Module 20'!$G:$G,"&lt;&gt;",'Module 20'!$AB:$AB,'Control Panel'!$F$40)</f>
        <v>0</v>
      </c>
      <c r="J300" s="138"/>
      <c r="L300" s="38" t="str">
        <f>'Control Panel'!$F$40</f>
        <v>F</v>
      </c>
      <c r="M300" s="30">
        <f>E300*'Control Panel'!$G$31*'Control Panel'!$G$40</f>
        <v>0</v>
      </c>
      <c r="N300" s="30">
        <f>F300*'Control Panel'!$G$32*'Control Panel'!$G$40</f>
        <v>0</v>
      </c>
      <c r="O300" s="30">
        <f>G300*'Control Panel'!$G$33*'Control Panel'!$G$40</f>
        <v>0</v>
      </c>
      <c r="P300" s="37"/>
    </row>
    <row r="301" spans="1:16" ht="15.75" hidden="1" customHeight="1" thickBot="1" x14ac:dyDescent="0.4">
      <c r="A301" s="26" t="str">
        <f>IF('Module 20'!$AC$12&gt;0,"Yes","No")</f>
        <v>No</v>
      </c>
      <c r="B301" s="162">
        <f>IF(A301="Yes",1,0)</f>
        <v>0</v>
      </c>
      <c r="D301" s="89" t="str">
        <f>'Control Panel'!$E$41</f>
        <v>Not Available</v>
      </c>
      <c r="E301" s="80">
        <f>COUNTIFS('Module 20'!$C:$C,'Control Panel'!$F$31,'Module 20'!$AB:$AB,'Control Panel'!$F$41)</f>
        <v>0</v>
      </c>
      <c r="F301" s="81">
        <f>COUNTIFS('Module 20'!$C:$C,'Control Panel'!$F$32,'Module 20'!$AB:$AB,'Control Panel'!$F$41)</f>
        <v>0</v>
      </c>
      <c r="G301" s="82">
        <f>COUNTIFS('Module 20'!$C:$C,'Control Panel'!$F$33,'Module 20'!$AB:$AB,'Control Panel'!$F$41)</f>
        <v>0</v>
      </c>
      <c r="H301" s="71">
        <f t="shared" si="44"/>
        <v>0</v>
      </c>
      <c r="I301" s="146">
        <f>COUNTIFS('Module 20'!$G:$G,"&lt;&gt;",'Module 20'!$AB:$AB,'Control Panel'!$F$41)</f>
        <v>0</v>
      </c>
      <c r="J301" s="138"/>
      <c r="L301" s="38" t="str">
        <f>'Control Panel'!$F$41</f>
        <v>N</v>
      </c>
      <c r="M301" s="30">
        <f>E301*'Control Panel'!$G$31*'Control Panel'!$G$41</f>
        <v>0</v>
      </c>
      <c r="N301" s="30">
        <f>F301*'Control Panel'!$G$32*'Control Panel'!$G$41</f>
        <v>0</v>
      </c>
      <c r="O301" s="30">
        <f>G301*'Control Panel'!$G$33*'Control Panel'!$G$41</f>
        <v>0</v>
      </c>
      <c r="P301" s="37"/>
    </row>
    <row r="302" spans="1:16" ht="15.75" hidden="1" customHeight="1" thickBot="1" x14ac:dyDescent="0.4">
      <c r="D302" s="86" t="str">
        <f>$D$93</f>
        <v>Total:</v>
      </c>
      <c r="E302" s="87">
        <f>SUM(E296:E301)</f>
        <v>0</v>
      </c>
      <c r="F302" s="87">
        <f>SUM(F296:F301)</f>
        <v>0</v>
      </c>
      <c r="G302" s="87">
        <f>SUM(G296:G301)</f>
        <v>0</v>
      </c>
      <c r="H302" s="88">
        <f>SUM(H296:H301)</f>
        <v>0</v>
      </c>
      <c r="I302" s="88">
        <f>SUM(I296:I301)</f>
        <v>0</v>
      </c>
      <c r="J302" s="164"/>
      <c r="L302" s="38" t="str">
        <f>D302</f>
        <v>Total:</v>
      </c>
      <c r="M302" s="30">
        <f>SUM(M296:M301)</f>
        <v>0</v>
      </c>
      <c r="N302" s="30">
        <f>SUM(N296:N301)</f>
        <v>0</v>
      </c>
      <c r="O302" s="30">
        <f>SUM(O296:O301)</f>
        <v>0</v>
      </c>
      <c r="P302" s="37"/>
    </row>
    <row r="303" spans="1:16" ht="15.75" hidden="1" customHeight="1" thickBot="1" x14ac:dyDescent="0.4">
      <c r="D303" s="61"/>
      <c r="H303" s="4"/>
      <c r="L303" s="30" t="s">
        <v>45</v>
      </c>
      <c r="M303" s="39" t="str">
        <f t="shared" ref="M303:O303" si="45">IF(M295=0,"NA",M302/M295)</f>
        <v>NA</v>
      </c>
      <c r="N303" s="39" t="str">
        <f t="shared" si="45"/>
        <v>NA</v>
      </c>
      <c r="O303" s="39" t="str">
        <f t="shared" si="45"/>
        <v>NA</v>
      </c>
      <c r="P303" s="37"/>
    </row>
    <row r="304" spans="1:16" ht="15.75" hidden="1" customHeight="1" thickBot="1" x14ac:dyDescent="0.4">
      <c r="D304" s="449" t="str">
        <f>'Control Panel'!F67&amp;" - "&amp;'Control Panel'!E67</f>
        <v>4.22 - Module 21</v>
      </c>
      <c r="E304" s="450"/>
      <c r="F304" s="450"/>
      <c r="G304" s="20"/>
      <c r="H304" s="20"/>
      <c r="I304" s="20" t="str">
        <f>$I$84</f>
        <v xml:space="preserve">Overall Compliance: </v>
      </c>
      <c r="J304" s="21" t="str">
        <f>IF(SUM(M313:O313)=0,"N/A",SUM(M313:O313)/SUM(M306:O306))</f>
        <v>N/A</v>
      </c>
      <c r="L304" s="30"/>
      <c r="M304" s="30"/>
      <c r="N304" s="30"/>
      <c r="O304" s="30"/>
      <c r="P304" s="37"/>
    </row>
    <row r="305" spans="1:16" ht="15.75" hidden="1" customHeight="1" thickBot="1" x14ac:dyDescent="0.4">
      <c r="D305" s="451" t="str">
        <f>$D$85</f>
        <v>Availability</v>
      </c>
      <c r="E305" s="453" t="str">
        <f>$E$85</f>
        <v>Priority</v>
      </c>
      <c r="F305" s="453"/>
      <c r="G305" s="453"/>
      <c r="H305" s="454" t="str">
        <f>$H$85</f>
        <v>Total</v>
      </c>
      <c r="I305" s="456" t="str">
        <f>$I$85</f>
        <v>Comments</v>
      </c>
      <c r="J305" s="469" t="str">
        <f>$J$85</f>
        <v>Availability by Type</v>
      </c>
      <c r="L305" s="30"/>
      <c r="M305" s="38" t="str">
        <f>'Control Panel'!$F$31</f>
        <v>H</v>
      </c>
      <c r="N305" s="38" t="str">
        <f>'Control Panel'!$F$32</f>
        <v>M</v>
      </c>
      <c r="O305" s="38" t="str">
        <f>'Control Panel'!$F$33</f>
        <v>L</v>
      </c>
      <c r="P305" s="37"/>
    </row>
    <row r="306" spans="1:16" ht="15.75" hidden="1" customHeight="1" thickBot="1" x14ac:dyDescent="0.4">
      <c r="D306" s="452"/>
      <c r="E306" s="77" t="str">
        <f>'Control Panel'!$E$31</f>
        <v>High</v>
      </c>
      <c r="F306" s="78" t="str">
        <f>'Control Panel'!$E$32</f>
        <v>Medium</v>
      </c>
      <c r="G306" s="79" t="str">
        <f>'Control Panel'!$E$33</f>
        <v>Low</v>
      </c>
      <c r="H306" s="455"/>
      <c r="I306" s="457"/>
      <c r="J306" s="470"/>
      <c r="L306" s="38" t="s">
        <v>44</v>
      </c>
      <c r="M306" s="30">
        <f>E313*'Control Panel'!$G$31*'Control Panel'!$G$36</f>
        <v>0</v>
      </c>
      <c r="N306" s="30">
        <f>F313*'Control Panel'!$G$32*'Control Panel'!$G$36</f>
        <v>0</v>
      </c>
      <c r="O306" s="30">
        <f>G313*'Control Panel'!$G$33*'Control Panel'!$G$36</f>
        <v>0</v>
      </c>
      <c r="P306" s="37"/>
    </row>
    <row r="307" spans="1:16" ht="15.75" hidden="1" customHeight="1" thickBot="1" x14ac:dyDescent="0.4">
      <c r="D307" s="90" t="str">
        <f>'Control Panel'!$E$36</f>
        <v>Yes</v>
      </c>
      <c r="E307" s="83">
        <f>COUNTIFS('Module 21'!$C:$C,'Control Panel'!$F$31,'Module 21'!$AB:$AB,'Control Panel'!$F$36)</f>
        <v>0</v>
      </c>
      <c r="F307" s="84">
        <f>COUNTIFS('Module 21'!$C:$C,'Control Panel'!$F$32,'Module 21'!$AB:$AB,'Control Panel'!$F$36)</f>
        <v>0</v>
      </c>
      <c r="G307" s="85">
        <f>COUNTIFS('Module 21'!$C:$C,'Control Panel'!$F$33,'Module 21'!$AB:$AB,'Control Panel'!$F$36)</f>
        <v>0</v>
      </c>
      <c r="H307" s="73">
        <f>SUM(E307:G307)</f>
        <v>0</v>
      </c>
      <c r="I307" s="145">
        <f>COUNTIFS('Module 21'!$G:$G,"&lt;&gt;",'Module 21'!$AB:$AB,'Control Panel'!$F$36)</f>
        <v>0</v>
      </c>
      <c r="J307" s="74"/>
      <c r="L307" s="38" t="str">
        <f>'Control Panel'!$F$36</f>
        <v>Y</v>
      </c>
      <c r="M307" s="30">
        <f>E307*'Control Panel'!$G$31*'Control Panel'!$G$36</f>
        <v>0</v>
      </c>
      <c r="N307" s="30">
        <f>F307*'Control Panel'!$G$32*'Control Panel'!$G$36</f>
        <v>0</v>
      </c>
      <c r="O307" s="30">
        <f>G307*'Control Panel'!$G$33*'Control Panel'!$G$36</f>
        <v>0</v>
      </c>
      <c r="P307" s="37"/>
    </row>
    <row r="308" spans="1:16" ht="15.75" hidden="1" customHeight="1" thickBot="1" x14ac:dyDescent="0.4">
      <c r="D308" s="70" t="str">
        <f>'Control Panel'!$E$37</f>
        <v>Reporting</v>
      </c>
      <c r="E308" s="80">
        <f>COUNTIFS('Module 21'!$C:$C,'Control Panel'!$F$31,'Module 21'!$AB:$AB,'Control Panel'!$F$37)</f>
        <v>0</v>
      </c>
      <c r="F308" s="81">
        <f>COUNTIFS('Module 21'!$C:$C,'Control Panel'!$F$32,'Module 21'!$AB:$AB,'Control Panel'!$F$37)</f>
        <v>0</v>
      </c>
      <c r="G308" s="82">
        <f>COUNTIFS('Module 21'!$C:$C,'Control Panel'!$F$33,'Module 21'!$AB:$AB,'Control Panel'!$F$37)</f>
        <v>0</v>
      </c>
      <c r="H308" s="71">
        <f t="shared" ref="H308:H312" si="46">SUM(E308:G308)</f>
        <v>0</v>
      </c>
      <c r="I308" s="146">
        <f>COUNTIFS('Module 21'!$G:$G,"&lt;&gt;",'Module 21'!$AB:$AB,'Control Panel'!$F$37)</f>
        <v>0</v>
      </c>
      <c r="J308" s="138"/>
      <c r="L308" s="38" t="str">
        <f>'Control Panel'!$F$37</f>
        <v>R</v>
      </c>
      <c r="M308" s="30">
        <f>E308*'Control Panel'!$G$31*'Control Panel'!$G$37</f>
        <v>0</v>
      </c>
      <c r="N308" s="30">
        <f>F308*'Control Panel'!$G$32*'Control Panel'!$G$37</f>
        <v>0</v>
      </c>
      <c r="O308" s="30">
        <f>G308*'Control Panel'!$G$33*'Control Panel'!$G$37</f>
        <v>0</v>
      </c>
      <c r="P308" s="37"/>
    </row>
    <row r="309" spans="1:16" ht="15.75" hidden="1" customHeight="1" thickBot="1" x14ac:dyDescent="0.4">
      <c r="D309" s="72" t="str">
        <f>'Control Panel'!$E$38</f>
        <v>Third Party</v>
      </c>
      <c r="E309" s="83">
        <f>COUNTIFS('Module 21'!$C:$C,'Control Panel'!$F$31,'Module 21'!$AB:$AB,'Control Panel'!$F$38)</f>
        <v>0</v>
      </c>
      <c r="F309" s="84">
        <f>COUNTIFS('Module 21'!$C:$C,'Control Panel'!$F$32,'Module 21'!$AB:$AB,'Control Panel'!$F$38)</f>
        <v>0</v>
      </c>
      <c r="G309" s="85">
        <f>COUNTIFS('Module 21'!$C:$C,'Control Panel'!$F$33,'Module 21'!$AB:$AB,'Control Panel'!$F$38)</f>
        <v>0</v>
      </c>
      <c r="H309" s="73">
        <f t="shared" si="46"/>
        <v>0</v>
      </c>
      <c r="I309" s="145">
        <f>COUNTIFS('Module 21'!$G:$G,"&lt;&gt;",'Module 21'!$AB:$AB,'Control Panel'!$F$38)</f>
        <v>0</v>
      </c>
      <c r="J309" s="138"/>
      <c r="L309" s="38" t="str">
        <f>'Control Panel'!$F$38</f>
        <v>T</v>
      </c>
      <c r="M309" s="30">
        <f>E309*'Control Panel'!$G$31*'Control Panel'!$G$38</f>
        <v>0</v>
      </c>
      <c r="N309" s="30">
        <f>F309*'Control Panel'!$G$32*'Control Panel'!$G$38</f>
        <v>0</v>
      </c>
      <c r="O309" s="30">
        <f>G309*'Control Panel'!$G$33*'Control Panel'!$G$38</f>
        <v>0</v>
      </c>
      <c r="P309" s="37"/>
    </row>
    <row r="310" spans="1:16" ht="15.75" hidden="1" customHeight="1" thickBot="1" x14ac:dyDescent="0.4">
      <c r="A310" s="22" t="s">
        <v>39</v>
      </c>
      <c r="B310" s="160"/>
      <c r="D310" s="75" t="str">
        <f>'Control Panel'!$E$39</f>
        <v>Modification</v>
      </c>
      <c r="E310" s="80">
        <f>COUNTIFS('Module 21'!$C:$C,'Control Panel'!$F$31,'Module 21'!$AB:$AB,'Control Panel'!$F$39)</f>
        <v>0</v>
      </c>
      <c r="F310" s="81">
        <f>COUNTIFS('Module 21'!$C:$C,'Control Panel'!$F$32,'Module 21'!$AB:$AB,'Control Panel'!$F$39)</f>
        <v>0</v>
      </c>
      <c r="G310" s="82">
        <f>COUNTIFS('Module 21'!$C:$C,'Control Panel'!$F$33,'Module 21'!$AB:$AB,'Control Panel'!$F$39)</f>
        <v>0</v>
      </c>
      <c r="H310" s="71">
        <f t="shared" si="46"/>
        <v>0</v>
      </c>
      <c r="I310" s="146">
        <f>COUNTIFS('Module 21'!$G:$G,"&lt;&gt;",'Module 21'!$AB:$AB,'Control Panel'!$F$39)</f>
        <v>0</v>
      </c>
      <c r="J310" s="138"/>
      <c r="L310" s="38" t="str">
        <f>'Control Panel'!$F$39</f>
        <v>M</v>
      </c>
      <c r="M310" s="30">
        <f>E310*'Control Panel'!$G$31*'Control Panel'!$G$39</f>
        <v>0</v>
      </c>
      <c r="N310" s="30">
        <f>F310*'Control Panel'!$G$32*'Control Panel'!$G$39</f>
        <v>0</v>
      </c>
      <c r="O310" s="30">
        <f>G310*'Control Panel'!$G$33*'Control Panel'!$G$39</f>
        <v>0</v>
      </c>
      <c r="P310" s="37"/>
    </row>
    <row r="311" spans="1:16" ht="15.75" hidden="1" customHeight="1" thickBot="1" x14ac:dyDescent="0.4">
      <c r="A311" s="23" t="s">
        <v>40</v>
      </c>
      <c r="B311" s="161"/>
      <c r="D311" s="76" t="str">
        <f>'Control Panel'!$E$40</f>
        <v>Future</v>
      </c>
      <c r="E311" s="83">
        <f>COUNTIFS('Module 21'!$C:$C,'Control Panel'!$F$31,'Module 21'!$AB:$AB,'Control Panel'!$F$40)</f>
        <v>0</v>
      </c>
      <c r="F311" s="84">
        <f>COUNTIFS('Module 21'!$C:$C,'Control Panel'!$F$32,'Module 21'!$AB:$AB,'Control Panel'!$F$40)</f>
        <v>0</v>
      </c>
      <c r="G311" s="85">
        <f>COUNTIFS('Module 21'!$C:$C,'Control Panel'!$F$33,'Module 21'!$AB:$AB,'Control Panel'!$F$40)</f>
        <v>0</v>
      </c>
      <c r="H311" s="73">
        <f t="shared" si="46"/>
        <v>0</v>
      </c>
      <c r="I311" s="145">
        <f>COUNTIFS('Module 21'!$G:$G,"&lt;&gt;",'Module 21'!$AB:$AB,'Control Panel'!$F$40)</f>
        <v>0</v>
      </c>
      <c r="J311" s="138"/>
      <c r="L311" s="38" t="str">
        <f>'Control Panel'!$F$40</f>
        <v>F</v>
      </c>
      <c r="M311" s="30">
        <f>E311*'Control Panel'!$G$31*'Control Panel'!$G$40</f>
        <v>0</v>
      </c>
      <c r="N311" s="30">
        <f>F311*'Control Panel'!$G$32*'Control Panel'!$G$40</f>
        <v>0</v>
      </c>
      <c r="O311" s="30">
        <f>G311*'Control Panel'!$G$33*'Control Panel'!$G$40</f>
        <v>0</v>
      </c>
      <c r="P311" s="37"/>
    </row>
    <row r="312" spans="1:16" ht="15.75" hidden="1" customHeight="1" thickBot="1" x14ac:dyDescent="0.4">
      <c r="A312" s="26" t="str">
        <f>IF('Module 21'!$AC$12&gt;0,"Yes","No")</f>
        <v>No</v>
      </c>
      <c r="B312" s="162">
        <f>IF(A312="Yes",1,0)</f>
        <v>0</v>
      </c>
      <c r="D312" s="89" t="str">
        <f>'Control Panel'!$E$41</f>
        <v>Not Available</v>
      </c>
      <c r="E312" s="80">
        <f>COUNTIFS('Module 21'!$C:$C,'Control Panel'!$F$31,'Module 21'!$AB:$AB,'Control Panel'!$F$41)</f>
        <v>0</v>
      </c>
      <c r="F312" s="81">
        <f>COUNTIFS('Module 21'!$C:$C,'Control Panel'!$F$32,'Module 21'!$AB:$AB,'Control Panel'!$F$41)</f>
        <v>0</v>
      </c>
      <c r="G312" s="82">
        <f>COUNTIFS('Module 21'!$C:$C,'Control Panel'!$F$33,'Module 21'!$AB:$AB,'Control Panel'!$F$41)</f>
        <v>0</v>
      </c>
      <c r="H312" s="71">
        <f t="shared" si="46"/>
        <v>0</v>
      </c>
      <c r="I312" s="146">
        <f>COUNTIFS('Module 21'!$G:$G,"&lt;&gt;",'Module 21'!$AB:$AB,'Control Panel'!$F$41)</f>
        <v>0</v>
      </c>
      <c r="J312" s="138"/>
      <c r="L312" s="38" t="str">
        <f>'Control Panel'!$F$41</f>
        <v>N</v>
      </c>
      <c r="M312" s="30">
        <f>E312*'Control Panel'!$G$31*'Control Panel'!$G$41</f>
        <v>0</v>
      </c>
      <c r="N312" s="30">
        <f>F312*'Control Panel'!$G$32*'Control Panel'!$G$41</f>
        <v>0</v>
      </c>
      <c r="O312" s="30">
        <f>G312*'Control Panel'!$G$33*'Control Panel'!$G$41</f>
        <v>0</v>
      </c>
      <c r="P312" s="37"/>
    </row>
    <row r="313" spans="1:16" ht="15.75" hidden="1" customHeight="1" thickBot="1" x14ac:dyDescent="0.4">
      <c r="D313" s="86" t="str">
        <f>$D$93</f>
        <v>Total:</v>
      </c>
      <c r="E313" s="87">
        <f>SUM(E307:E312)</f>
        <v>0</v>
      </c>
      <c r="F313" s="87">
        <f>SUM(F307:F312)</f>
        <v>0</v>
      </c>
      <c r="G313" s="87">
        <f>SUM(G307:G312)</f>
        <v>0</v>
      </c>
      <c r="H313" s="88">
        <f>SUM(H307:H312)</f>
        <v>0</v>
      </c>
      <c r="I313" s="88">
        <f>SUM(I307:I312)</f>
        <v>0</v>
      </c>
      <c r="J313" s="164"/>
      <c r="L313" s="38" t="str">
        <f>D313</f>
        <v>Total:</v>
      </c>
      <c r="M313" s="30">
        <f>SUM(M307:M312)</f>
        <v>0</v>
      </c>
      <c r="N313" s="30">
        <f>SUM(N307:N312)</f>
        <v>0</v>
      </c>
      <c r="O313" s="30">
        <f>SUM(O307:O312)</f>
        <v>0</v>
      </c>
      <c r="P313" s="37"/>
    </row>
    <row r="314" spans="1:16" ht="15.75" hidden="1" customHeight="1" thickBot="1" x14ac:dyDescent="0.4">
      <c r="D314" s="61"/>
      <c r="H314" s="4"/>
      <c r="L314" s="30" t="s">
        <v>45</v>
      </c>
      <c r="M314" s="39" t="str">
        <f t="shared" ref="M314:O314" si="47">IF(M306=0,"NA",M313/M306)</f>
        <v>NA</v>
      </c>
      <c r="N314" s="39" t="str">
        <f t="shared" si="47"/>
        <v>NA</v>
      </c>
      <c r="O314" s="39" t="str">
        <f t="shared" si="47"/>
        <v>NA</v>
      </c>
      <c r="P314" s="37"/>
    </row>
    <row r="315" spans="1:16" ht="15.75" hidden="1" customHeight="1" thickBot="1" x14ac:dyDescent="0.4">
      <c r="D315" s="449" t="str">
        <f>'Control Panel'!F68&amp;" - "&amp;'Control Panel'!E68</f>
        <v>4.23 - Module 22</v>
      </c>
      <c r="E315" s="450"/>
      <c r="F315" s="450"/>
      <c r="G315" s="20"/>
      <c r="H315" s="20"/>
      <c r="I315" s="20" t="str">
        <f>$I$84</f>
        <v xml:space="preserve">Overall Compliance: </v>
      </c>
      <c r="J315" s="21" t="str">
        <f>IF(SUM(M324:O324)=0,"N/A",SUM(M324:O324)/SUM(M317:O317))</f>
        <v>N/A</v>
      </c>
      <c r="L315" s="30"/>
      <c r="M315" s="30"/>
      <c r="N315" s="30"/>
      <c r="O315" s="30"/>
      <c r="P315" s="37"/>
    </row>
    <row r="316" spans="1:16" ht="15.75" hidden="1" customHeight="1" thickBot="1" x14ac:dyDescent="0.4">
      <c r="D316" s="451" t="str">
        <f>$D$85</f>
        <v>Availability</v>
      </c>
      <c r="E316" s="453" t="str">
        <f>$E$85</f>
        <v>Priority</v>
      </c>
      <c r="F316" s="453"/>
      <c r="G316" s="453"/>
      <c r="H316" s="454" t="str">
        <f>$H$85</f>
        <v>Total</v>
      </c>
      <c r="I316" s="456" t="str">
        <f>$I$85</f>
        <v>Comments</v>
      </c>
      <c r="J316" s="469" t="str">
        <f>$J$85</f>
        <v>Availability by Type</v>
      </c>
      <c r="L316" s="30"/>
      <c r="M316" s="38" t="str">
        <f>'Control Panel'!$F$31</f>
        <v>H</v>
      </c>
      <c r="N316" s="38" t="str">
        <f>'Control Panel'!$F$32</f>
        <v>M</v>
      </c>
      <c r="O316" s="38" t="str">
        <f>'Control Panel'!$F$33</f>
        <v>L</v>
      </c>
      <c r="P316" s="37"/>
    </row>
    <row r="317" spans="1:16" ht="15.75" hidden="1" customHeight="1" thickBot="1" x14ac:dyDescent="0.4">
      <c r="D317" s="452"/>
      <c r="E317" s="77" t="str">
        <f>'Control Panel'!$E$31</f>
        <v>High</v>
      </c>
      <c r="F317" s="78" t="str">
        <f>'Control Panel'!$E$32</f>
        <v>Medium</v>
      </c>
      <c r="G317" s="79" t="str">
        <f>'Control Panel'!$E$33</f>
        <v>Low</v>
      </c>
      <c r="H317" s="455"/>
      <c r="I317" s="457"/>
      <c r="J317" s="470"/>
      <c r="L317" s="38" t="s">
        <v>44</v>
      </c>
      <c r="M317" s="30">
        <f>E324*'Control Panel'!$G$31*'Control Panel'!$G$36</f>
        <v>0</v>
      </c>
      <c r="N317" s="30">
        <f>F324*'Control Panel'!$G$32*'Control Panel'!$G$36</f>
        <v>0</v>
      </c>
      <c r="O317" s="30">
        <f>G324*'Control Panel'!$G$33*'Control Panel'!$G$36</f>
        <v>0</v>
      </c>
      <c r="P317" s="37"/>
    </row>
    <row r="318" spans="1:16" ht="15.75" hidden="1" customHeight="1" thickBot="1" x14ac:dyDescent="0.4">
      <c r="D318" s="90" t="str">
        <f>'Control Panel'!$E$36</f>
        <v>Yes</v>
      </c>
      <c r="E318" s="83">
        <f>COUNTIFS('Module 22'!$C:$C,'Control Panel'!$F$31,'Module 22'!$AB:$AB,'Control Panel'!$F$36)</f>
        <v>0</v>
      </c>
      <c r="F318" s="84">
        <f>COUNTIFS('Module 22'!$C:$C,'Control Panel'!$F$32,'Module 22'!$AB:$AB,'Control Panel'!$F$36)</f>
        <v>0</v>
      </c>
      <c r="G318" s="85">
        <f>COUNTIFS('Module 22'!$C:$C,'Control Panel'!$F$33,'Module 22'!$AB:$AB,'Control Panel'!$F$36)</f>
        <v>0</v>
      </c>
      <c r="H318" s="73">
        <f>SUM(E318:G318)</f>
        <v>0</v>
      </c>
      <c r="I318" s="145">
        <f>COUNTIFS('Module 22'!$G:$G,"&lt;&gt;",'Module 22'!$AB:$AB,'Control Panel'!$F$36)</f>
        <v>0</v>
      </c>
      <c r="J318" s="74"/>
      <c r="L318" s="38" t="str">
        <f>'Control Panel'!$F$36</f>
        <v>Y</v>
      </c>
      <c r="M318" s="30">
        <f>E318*'Control Panel'!$G$31*'Control Panel'!$G$36</f>
        <v>0</v>
      </c>
      <c r="N318" s="30">
        <f>F318*'Control Panel'!$G$32*'Control Panel'!$G$36</f>
        <v>0</v>
      </c>
      <c r="O318" s="30">
        <f>G318*'Control Panel'!$G$33*'Control Panel'!$G$36</f>
        <v>0</v>
      </c>
      <c r="P318" s="37"/>
    </row>
    <row r="319" spans="1:16" ht="15.75" hidden="1" customHeight="1" thickBot="1" x14ac:dyDescent="0.4">
      <c r="D319" s="70" t="str">
        <f>'Control Panel'!$E$37</f>
        <v>Reporting</v>
      </c>
      <c r="E319" s="80">
        <f>COUNTIFS('Module 22'!$C:$C,'Control Panel'!$F$31,'Module 22'!$AB:$AB,'Control Panel'!$F$37)</f>
        <v>0</v>
      </c>
      <c r="F319" s="81">
        <f>COUNTIFS('Module 22'!$C:$C,'Control Panel'!$F$32,'Module 22'!$AB:$AB,'Control Panel'!$F$37)</f>
        <v>0</v>
      </c>
      <c r="G319" s="82">
        <f>COUNTIFS('Module 22'!$C:$C,'Control Panel'!$F$33,'Module 22'!$AB:$AB,'Control Panel'!$F$37)</f>
        <v>0</v>
      </c>
      <c r="H319" s="71">
        <f t="shared" ref="H319:H323" si="48">SUM(E319:G319)</f>
        <v>0</v>
      </c>
      <c r="I319" s="146">
        <f>COUNTIFS('Module 22'!$G:$G,"&lt;&gt;",'Module 22'!$AB:$AB,'Control Panel'!$F$37)</f>
        <v>0</v>
      </c>
      <c r="J319" s="138"/>
      <c r="L319" s="38" t="str">
        <f>'Control Panel'!$F$37</f>
        <v>R</v>
      </c>
      <c r="M319" s="30">
        <f>E319*'Control Panel'!$G$31*'Control Panel'!$G$37</f>
        <v>0</v>
      </c>
      <c r="N319" s="30">
        <f>F319*'Control Panel'!$G$32*'Control Panel'!$G$37</f>
        <v>0</v>
      </c>
      <c r="O319" s="30">
        <f>G319*'Control Panel'!$G$33*'Control Panel'!$G$37</f>
        <v>0</v>
      </c>
      <c r="P319" s="37"/>
    </row>
    <row r="320" spans="1:16" ht="15.75" hidden="1" customHeight="1" thickBot="1" x14ac:dyDescent="0.4">
      <c r="D320" s="72" t="str">
        <f>'Control Panel'!$E$38</f>
        <v>Third Party</v>
      </c>
      <c r="E320" s="83">
        <f>COUNTIFS('Module 22'!$C:$C,'Control Panel'!$F$31,'Module 22'!$AB:$AB,'Control Panel'!$F$38)</f>
        <v>0</v>
      </c>
      <c r="F320" s="84">
        <f>COUNTIFS('Module 22'!$C:$C,'Control Panel'!$F$32,'Module 22'!$AB:$AB,'Control Panel'!$F$38)</f>
        <v>0</v>
      </c>
      <c r="G320" s="85">
        <f>COUNTIFS('Module 22'!$C:$C,'Control Panel'!$F$33,'Module 22'!$AB:$AB,'Control Panel'!$F$38)</f>
        <v>0</v>
      </c>
      <c r="H320" s="73">
        <f t="shared" si="48"/>
        <v>0</v>
      </c>
      <c r="I320" s="145">
        <f>COUNTIFS('Module 22'!$G:$G,"&lt;&gt;",'Module 22'!$AB:$AB,'Control Panel'!$F$38)</f>
        <v>0</v>
      </c>
      <c r="J320" s="138"/>
      <c r="L320" s="38" t="str">
        <f>'Control Panel'!$F$38</f>
        <v>T</v>
      </c>
      <c r="M320" s="30">
        <f>E320*'Control Panel'!$G$31*'Control Panel'!$G$38</f>
        <v>0</v>
      </c>
      <c r="N320" s="30">
        <f>F320*'Control Panel'!$G$32*'Control Panel'!$G$38</f>
        <v>0</v>
      </c>
      <c r="O320" s="30">
        <f>G320*'Control Panel'!$G$33*'Control Panel'!$G$38</f>
        <v>0</v>
      </c>
      <c r="P320" s="37"/>
    </row>
    <row r="321" spans="1:16" ht="15.75" hidden="1" customHeight="1" thickBot="1" x14ac:dyDescent="0.4">
      <c r="A321" s="22" t="s">
        <v>39</v>
      </c>
      <c r="B321" s="160"/>
      <c r="D321" s="75" t="str">
        <f>'Control Panel'!$E$39</f>
        <v>Modification</v>
      </c>
      <c r="E321" s="80">
        <f>COUNTIFS('Module 22'!$C:$C,'Control Panel'!$F$31,'Module 22'!$AB:$AB,'Control Panel'!$F$39)</f>
        <v>0</v>
      </c>
      <c r="F321" s="81">
        <f>COUNTIFS('Module 22'!$C:$C,'Control Panel'!$F$32,'Module 22'!$AB:$AB,'Control Panel'!$F$39)</f>
        <v>0</v>
      </c>
      <c r="G321" s="82">
        <f>COUNTIFS('Module 22'!$C:$C,'Control Panel'!$F$33,'Module 22'!$AB:$AB,'Control Panel'!$F$39)</f>
        <v>0</v>
      </c>
      <c r="H321" s="71">
        <f t="shared" si="48"/>
        <v>0</v>
      </c>
      <c r="I321" s="146">
        <f>COUNTIFS('Module 22'!$G:$G,"&lt;&gt;",'Module 22'!$AB:$AB,'Control Panel'!$F$39)</f>
        <v>0</v>
      </c>
      <c r="J321" s="138"/>
      <c r="L321" s="38" t="str">
        <f>'Control Panel'!$F$39</f>
        <v>M</v>
      </c>
      <c r="M321" s="30">
        <f>E321*'Control Panel'!$G$31*'Control Panel'!$G$39</f>
        <v>0</v>
      </c>
      <c r="N321" s="30">
        <f>F321*'Control Panel'!$G$32*'Control Panel'!$G$39</f>
        <v>0</v>
      </c>
      <c r="O321" s="30">
        <f>G321*'Control Panel'!$G$33*'Control Panel'!$G$39</f>
        <v>0</v>
      </c>
      <c r="P321" s="37"/>
    </row>
    <row r="322" spans="1:16" ht="15.75" hidden="1" customHeight="1" thickBot="1" x14ac:dyDescent="0.4">
      <c r="A322" s="23" t="s">
        <v>40</v>
      </c>
      <c r="B322" s="161"/>
      <c r="D322" s="76" t="str">
        <f>'Control Panel'!$E$40</f>
        <v>Future</v>
      </c>
      <c r="E322" s="83">
        <f>COUNTIFS('Module 22'!$C:$C,'Control Panel'!$F$31,'Module 22'!$AB:$AB,'Control Panel'!$F$40)</f>
        <v>0</v>
      </c>
      <c r="F322" s="84">
        <f>COUNTIFS('Module 22'!$C:$C,'Control Panel'!$F$32,'Module 22'!$AB:$AB,'Control Panel'!$F$40)</f>
        <v>0</v>
      </c>
      <c r="G322" s="85">
        <f>COUNTIFS('Module 22'!$C:$C,'Control Panel'!$F$33,'Module 22'!$AB:$AB,'Control Panel'!$F$40)</f>
        <v>0</v>
      </c>
      <c r="H322" s="73">
        <f t="shared" si="48"/>
        <v>0</v>
      </c>
      <c r="I322" s="145">
        <f>COUNTIFS('Module 22'!$G:$G,"&lt;&gt;",'Module 22'!$AB:$AB,'Control Panel'!$F$40)</f>
        <v>0</v>
      </c>
      <c r="J322" s="138"/>
      <c r="L322" s="38" t="str">
        <f>'Control Panel'!$F$40</f>
        <v>F</v>
      </c>
      <c r="M322" s="30">
        <f>E322*'Control Panel'!$G$31*'Control Panel'!$G$40</f>
        <v>0</v>
      </c>
      <c r="N322" s="30">
        <f>F322*'Control Panel'!$G$32*'Control Panel'!$G$40</f>
        <v>0</v>
      </c>
      <c r="O322" s="30">
        <f>G322*'Control Panel'!$G$33*'Control Panel'!$G$40</f>
        <v>0</v>
      </c>
      <c r="P322" s="37"/>
    </row>
    <row r="323" spans="1:16" ht="15.75" hidden="1" customHeight="1" thickBot="1" x14ac:dyDescent="0.4">
      <c r="A323" s="26" t="str">
        <f>IF('Module 22'!$AC$12&gt;0,"Yes","No")</f>
        <v>No</v>
      </c>
      <c r="B323" s="162">
        <f>IF(A323="Yes",1,0)</f>
        <v>0</v>
      </c>
      <c r="D323" s="89" t="str">
        <f>'Control Panel'!$E$41</f>
        <v>Not Available</v>
      </c>
      <c r="E323" s="80">
        <f>COUNTIFS('Module 22'!$C:$C,'Control Panel'!$F$31,'Module 22'!$AB:$AB,'Control Panel'!$F$41)</f>
        <v>0</v>
      </c>
      <c r="F323" s="81">
        <f>COUNTIFS('Module 22'!$C:$C,'Control Panel'!$F$32,'Module 22'!$AB:$AB,'Control Panel'!$F$41)</f>
        <v>0</v>
      </c>
      <c r="G323" s="82">
        <f>COUNTIFS('Module 22'!$C:$C,'Control Panel'!$F$33,'Module 22'!$AB:$AB,'Control Panel'!$F$41)</f>
        <v>0</v>
      </c>
      <c r="H323" s="71">
        <f t="shared" si="48"/>
        <v>0</v>
      </c>
      <c r="I323" s="146">
        <f>COUNTIFS('Module 22'!$G:$G,"&lt;&gt;",'Module 22'!$AB:$AB,'Control Panel'!$F$41)</f>
        <v>0</v>
      </c>
      <c r="J323" s="138"/>
      <c r="L323" s="38" t="str">
        <f>'Control Panel'!$F$41</f>
        <v>N</v>
      </c>
      <c r="M323" s="30">
        <f>E323*'Control Panel'!$G$31*'Control Panel'!$G$41</f>
        <v>0</v>
      </c>
      <c r="N323" s="30">
        <f>F323*'Control Panel'!$G$32*'Control Panel'!$G$41</f>
        <v>0</v>
      </c>
      <c r="O323" s="30">
        <f>G323*'Control Panel'!$G$33*'Control Panel'!$G$41</f>
        <v>0</v>
      </c>
      <c r="P323" s="37"/>
    </row>
    <row r="324" spans="1:16" ht="15.75" hidden="1" customHeight="1" thickBot="1" x14ac:dyDescent="0.4">
      <c r="D324" s="86" t="str">
        <f>$D$93</f>
        <v>Total:</v>
      </c>
      <c r="E324" s="87">
        <f>SUM(E318:E323)</f>
        <v>0</v>
      </c>
      <c r="F324" s="87">
        <f>SUM(F318:F323)</f>
        <v>0</v>
      </c>
      <c r="G324" s="87">
        <f>SUM(G318:G323)</f>
        <v>0</v>
      </c>
      <c r="H324" s="88">
        <f>SUM(H318:H323)</f>
        <v>0</v>
      </c>
      <c r="I324" s="88">
        <f>SUM(I318:I323)</f>
        <v>0</v>
      </c>
      <c r="J324" s="164"/>
      <c r="L324" s="38" t="str">
        <f>D324</f>
        <v>Total:</v>
      </c>
      <c r="M324" s="30">
        <f>SUM(M318:M323)</f>
        <v>0</v>
      </c>
      <c r="N324" s="30">
        <f>SUM(N318:N323)</f>
        <v>0</v>
      </c>
      <c r="O324" s="30">
        <f>SUM(O318:O323)</f>
        <v>0</v>
      </c>
      <c r="P324" s="37"/>
    </row>
    <row r="325" spans="1:16" ht="15.75" hidden="1" customHeight="1" thickBot="1" x14ac:dyDescent="0.4">
      <c r="D325" s="61"/>
      <c r="H325" s="4"/>
      <c r="L325" s="30" t="s">
        <v>45</v>
      </c>
      <c r="M325" s="39" t="str">
        <f t="shared" ref="M325:O325" si="49">IF(M317=0,"NA",M324/M317)</f>
        <v>NA</v>
      </c>
      <c r="N325" s="39" t="str">
        <f t="shared" si="49"/>
        <v>NA</v>
      </c>
      <c r="O325" s="39" t="str">
        <f t="shared" si="49"/>
        <v>NA</v>
      </c>
      <c r="P325" s="37"/>
    </row>
    <row r="326" spans="1:16" ht="15.75" hidden="1" customHeight="1" thickBot="1" x14ac:dyDescent="0.4">
      <c r="D326" s="449" t="str">
        <f>'Control Panel'!F69&amp;" - "&amp;'Control Panel'!E69</f>
        <v>4.24 - Module 23</v>
      </c>
      <c r="E326" s="450"/>
      <c r="F326" s="450"/>
      <c r="G326" s="20"/>
      <c r="H326" s="20"/>
      <c r="I326" s="20" t="str">
        <f>$I$84</f>
        <v xml:space="preserve">Overall Compliance: </v>
      </c>
      <c r="J326" s="21" t="str">
        <f>IF(SUM(M335:O335)=0,"N/A",SUM(M335:O335)/SUM(M328:O328))</f>
        <v>N/A</v>
      </c>
      <c r="L326" s="30"/>
      <c r="M326" s="30"/>
      <c r="N326" s="30"/>
      <c r="O326" s="30"/>
      <c r="P326" s="37"/>
    </row>
    <row r="327" spans="1:16" ht="15.75" hidden="1" customHeight="1" thickBot="1" x14ac:dyDescent="0.4">
      <c r="D327" s="451" t="str">
        <f>$D$85</f>
        <v>Availability</v>
      </c>
      <c r="E327" s="453" t="str">
        <f>$E$85</f>
        <v>Priority</v>
      </c>
      <c r="F327" s="453"/>
      <c r="G327" s="453"/>
      <c r="H327" s="454" t="str">
        <f>$H$85</f>
        <v>Total</v>
      </c>
      <c r="I327" s="456" t="str">
        <f>$I$85</f>
        <v>Comments</v>
      </c>
      <c r="J327" s="469" t="str">
        <f>$J$85</f>
        <v>Availability by Type</v>
      </c>
      <c r="L327" s="30"/>
      <c r="M327" s="38" t="str">
        <f>'Control Panel'!$F$31</f>
        <v>H</v>
      </c>
      <c r="N327" s="38" t="str">
        <f>'Control Panel'!$F$32</f>
        <v>M</v>
      </c>
      <c r="O327" s="38" t="str">
        <f>'Control Panel'!$F$33</f>
        <v>L</v>
      </c>
      <c r="P327" s="37"/>
    </row>
    <row r="328" spans="1:16" ht="15.75" hidden="1" customHeight="1" thickBot="1" x14ac:dyDescent="0.4">
      <c r="D328" s="452"/>
      <c r="E328" s="77" t="str">
        <f>'Control Panel'!$E$31</f>
        <v>High</v>
      </c>
      <c r="F328" s="78" t="str">
        <f>'Control Panel'!$E$32</f>
        <v>Medium</v>
      </c>
      <c r="G328" s="79" t="str">
        <f>'Control Panel'!$E$33</f>
        <v>Low</v>
      </c>
      <c r="H328" s="455"/>
      <c r="I328" s="457"/>
      <c r="J328" s="470"/>
      <c r="L328" s="38" t="s">
        <v>44</v>
      </c>
      <c r="M328" s="30">
        <f>E335*'Control Panel'!$G$31*'Control Panel'!$G$36</f>
        <v>0</v>
      </c>
      <c r="N328" s="30">
        <f>F335*'Control Panel'!$G$32*'Control Panel'!$G$36</f>
        <v>0</v>
      </c>
      <c r="O328" s="30">
        <f>G335*'Control Panel'!$G$33*'Control Panel'!$G$36</f>
        <v>0</v>
      </c>
      <c r="P328" s="37"/>
    </row>
    <row r="329" spans="1:16" ht="15.75" hidden="1" customHeight="1" thickBot="1" x14ac:dyDescent="0.4">
      <c r="D329" s="90" t="str">
        <f>'Control Panel'!$E$36</f>
        <v>Yes</v>
      </c>
      <c r="E329" s="83">
        <f>COUNTIFS('Module 23'!$C:$C,'Control Panel'!$F$31,'Module 23'!$AB:$AB,'Control Panel'!$F$36)</f>
        <v>0</v>
      </c>
      <c r="F329" s="84">
        <f>COUNTIFS('Module 23'!$C:$C,'Control Panel'!$F$32,'Module 23'!$AB:$AB,'Control Panel'!$F$36)</f>
        <v>0</v>
      </c>
      <c r="G329" s="85">
        <f>COUNTIFS('Module 23'!$C:$C,'Control Panel'!$F$33,'Module 23'!$AB:$AB,'Control Panel'!$F$36)</f>
        <v>0</v>
      </c>
      <c r="H329" s="73">
        <f>SUM(E329:G329)</f>
        <v>0</v>
      </c>
      <c r="I329" s="145">
        <f>COUNTIFS('Module 23'!$G:$G,"&lt;&gt;",'Module 23'!$AB:$AB,'Control Panel'!$F$36)</f>
        <v>0</v>
      </c>
      <c r="J329" s="74"/>
      <c r="L329" s="38" t="str">
        <f>'Control Panel'!$F$36</f>
        <v>Y</v>
      </c>
      <c r="M329" s="30">
        <f>E329*'Control Panel'!$G$31*'Control Panel'!$G$36</f>
        <v>0</v>
      </c>
      <c r="N329" s="30">
        <f>F329*'Control Panel'!$G$32*'Control Panel'!$G$36</f>
        <v>0</v>
      </c>
      <c r="O329" s="30">
        <f>G329*'Control Panel'!$G$33*'Control Panel'!$G$36</f>
        <v>0</v>
      </c>
      <c r="P329" s="37"/>
    </row>
    <row r="330" spans="1:16" ht="15.75" hidden="1" customHeight="1" thickBot="1" x14ac:dyDescent="0.4">
      <c r="D330" s="70" t="str">
        <f>'Control Panel'!$E$37</f>
        <v>Reporting</v>
      </c>
      <c r="E330" s="80">
        <f>COUNTIFS('Module 23'!$C:$C,'Control Panel'!$F$31,'Module 23'!$AB:$AB,'Control Panel'!$F$37)</f>
        <v>0</v>
      </c>
      <c r="F330" s="81">
        <f>COUNTIFS('Module 23'!$C:$C,'Control Panel'!$F$32,'Module 23'!$AB:$AB,'Control Panel'!$F$37)</f>
        <v>0</v>
      </c>
      <c r="G330" s="82">
        <f>COUNTIFS('Module 23'!$C:$C,'Control Panel'!$F$33,'Module 23'!$AB:$AB,'Control Panel'!$F$37)</f>
        <v>0</v>
      </c>
      <c r="H330" s="71">
        <f t="shared" ref="H330:H334" si="50">SUM(E330:G330)</f>
        <v>0</v>
      </c>
      <c r="I330" s="146">
        <f>COUNTIFS('Module 23'!$G:$G,"&lt;&gt;",'Module 23'!$AB:$AB,'Control Panel'!$F$37)</f>
        <v>0</v>
      </c>
      <c r="J330" s="138"/>
      <c r="L330" s="38" t="str">
        <f>'Control Panel'!$F$37</f>
        <v>R</v>
      </c>
      <c r="M330" s="30">
        <f>E330*'Control Panel'!$G$31*'Control Panel'!$G$37</f>
        <v>0</v>
      </c>
      <c r="N330" s="30">
        <f>F330*'Control Panel'!$G$32*'Control Panel'!$G$37</f>
        <v>0</v>
      </c>
      <c r="O330" s="30">
        <f>G330*'Control Panel'!$G$33*'Control Panel'!$G$37</f>
        <v>0</v>
      </c>
      <c r="P330" s="37"/>
    </row>
    <row r="331" spans="1:16" ht="15.75" hidden="1" customHeight="1" thickBot="1" x14ac:dyDescent="0.4">
      <c r="D331" s="72" t="str">
        <f>'Control Panel'!$E$38</f>
        <v>Third Party</v>
      </c>
      <c r="E331" s="83">
        <f>COUNTIFS('Module 23'!$C:$C,'Control Panel'!$F$31,'Module 23'!$AB:$AB,'Control Panel'!$F$38)</f>
        <v>0</v>
      </c>
      <c r="F331" s="84">
        <f>COUNTIFS('Module 23'!$C:$C,'Control Panel'!$F$32,'Module 23'!$AB:$AB,'Control Panel'!$F$38)</f>
        <v>0</v>
      </c>
      <c r="G331" s="85">
        <f>COUNTIFS('Module 23'!$C:$C,'Control Panel'!$F$33,'Module 23'!$AB:$AB,'Control Panel'!$F$38)</f>
        <v>0</v>
      </c>
      <c r="H331" s="73">
        <f t="shared" si="50"/>
        <v>0</v>
      </c>
      <c r="I331" s="145">
        <f>COUNTIFS('Module 23'!$G:$G,"&lt;&gt;",'Module 23'!$AB:$AB,'Control Panel'!$F$38)</f>
        <v>0</v>
      </c>
      <c r="J331" s="138"/>
      <c r="L331" s="38" t="str">
        <f>'Control Panel'!$F$38</f>
        <v>T</v>
      </c>
      <c r="M331" s="30">
        <f>E331*'Control Panel'!$G$31*'Control Panel'!$G$38</f>
        <v>0</v>
      </c>
      <c r="N331" s="30">
        <f>F331*'Control Panel'!$G$32*'Control Panel'!$G$38</f>
        <v>0</v>
      </c>
      <c r="O331" s="30">
        <f>G331*'Control Panel'!$G$33*'Control Panel'!$G$38</f>
        <v>0</v>
      </c>
      <c r="P331" s="37"/>
    </row>
    <row r="332" spans="1:16" ht="15.75" hidden="1" customHeight="1" thickBot="1" x14ac:dyDescent="0.4">
      <c r="A332" s="22" t="s">
        <v>39</v>
      </c>
      <c r="B332" s="160"/>
      <c r="D332" s="75" t="str">
        <f>'Control Panel'!$E$39</f>
        <v>Modification</v>
      </c>
      <c r="E332" s="80">
        <f>COUNTIFS('Module 23'!$C:$C,'Control Panel'!$F$31,'Module 23'!$AB:$AB,'Control Panel'!$F$39)</f>
        <v>0</v>
      </c>
      <c r="F332" s="81">
        <f>COUNTIFS('Module 23'!$C:$C,'Control Panel'!$F$32,'Module 23'!$AB:$AB,'Control Panel'!$F$39)</f>
        <v>0</v>
      </c>
      <c r="G332" s="82">
        <f>COUNTIFS('Module 23'!$C:$C,'Control Panel'!$F$33,'Module 23'!$AB:$AB,'Control Panel'!$F$39)</f>
        <v>0</v>
      </c>
      <c r="H332" s="71">
        <f t="shared" si="50"/>
        <v>0</v>
      </c>
      <c r="I332" s="146">
        <f>COUNTIFS('Module 23'!$G:$G,"&lt;&gt;",'Module 23'!$AB:$AB,'Control Panel'!$F$39)</f>
        <v>0</v>
      </c>
      <c r="J332" s="138"/>
      <c r="L332" s="38" t="str">
        <f>'Control Panel'!$F$39</f>
        <v>M</v>
      </c>
      <c r="M332" s="30">
        <f>E332*'Control Panel'!$G$31*'Control Panel'!$G$39</f>
        <v>0</v>
      </c>
      <c r="N332" s="30">
        <f>F332*'Control Panel'!$G$32*'Control Panel'!$G$39</f>
        <v>0</v>
      </c>
      <c r="O332" s="30">
        <f>G332*'Control Panel'!$G$33*'Control Panel'!$G$39</f>
        <v>0</v>
      </c>
      <c r="P332" s="37"/>
    </row>
    <row r="333" spans="1:16" ht="15.75" hidden="1" customHeight="1" thickBot="1" x14ac:dyDescent="0.4">
      <c r="A333" s="23" t="s">
        <v>40</v>
      </c>
      <c r="B333" s="161"/>
      <c r="D333" s="76" t="str">
        <f>'Control Panel'!$E$40</f>
        <v>Future</v>
      </c>
      <c r="E333" s="83">
        <f>COUNTIFS('Module 23'!$C:$C,'Control Panel'!$F$31,'Module 23'!$AB:$AB,'Control Panel'!$F$40)</f>
        <v>0</v>
      </c>
      <c r="F333" s="84">
        <f>COUNTIFS('Module 23'!$C:$C,'Control Panel'!$F$32,'Module 23'!$AB:$AB,'Control Panel'!$F$40)</f>
        <v>0</v>
      </c>
      <c r="G333" s="85">
        <f>COUNTIFS('Module 23'!$C:$C,'Control Panel'!$F$33,'Module 23'!$AB:$AB,'Control Panel'!$F$40)</f>
        <v>0</v>
      </c>
      <c r="H333" s="73">
        <f t="shared" si="50"/>
        <v>0</v>
      </c>
      <c r="I333" s="145">
        <f>COUNTIFS('Module 23'!$G:$G,"&lt;&gt;",'Module 23'!$AB:$AB,'Control Panel'!$F$40)</f>
        <v>0</v>
      </c>
      <c r="J333" s="138"/>
      <c r="L333" s="38" t="str">
        <f>'Control Panel'!$F$40</f>
        <v>F</v>
      </c>
      <c r="M333" s="30">
        <f>E333*'Control Panel'!$G$31*'Control Panel'!$G$40</f>
        <v>0</v>
      </c>
      <c r="N333" s="30">
        <f>F333*'Control Panel'!$G$32*'Control Panel'!$G$40</f>
        <v>0</v>
      </c>
      <c r="O333" s="30">
        <f>G333*'Control Panel'!$G$33*'Control Panel'!$G$40</f>
        <v>0</v>
      </c>
      <c r="P333" s="37"/>
    </row>
    <row r="334" spans="1:16" ht="15.75" hidden="1" customHeight="1" thickBot="1" x14ac:dyDescent="0.4">
      <c r="A334" s="26" t="str">
        <f>IF('Module 23'!$AC$12&gt;0,"Yes","No")</f>
        <v>No</v>
      </c>
      <c r="B334" s="162">
        <f>IF(A334="Yes",1,0)</f>
        <v>0</v>
      </c>
      <c r="D334" s="89" t="str">
        <f>'Control Panel'!$E$41</f>
        <v>Not Available</v>
      </c>
      <c r="E334" s="80">
        <f>COUNTIFS('Module 23'!$C:$C,'Control Panel'!$F$31,'Module 23'!$AB:$AB,'Control Panel'!$F$41)</f>
        <v>0</v>
      </c>
      <c r="F334" s="81">
        <f>COUNTIFS('Module 23'!$C:$C,'Control Panel'!$F$32,'Module 23'!$AB:$AB,'Control Panel'!$F$41)</f>
        <v>0</v>
      </c>
      <c r="G334" s="82">
        <f>COUNTIFS('Module 23'!$C:$C,'Control Panel'!$F$33,'Module 23'!$AB:$AB,'Control Panel'!$F$41)</f>
        <v>0</v>
      </c>
      <c r="H334" s="71">
        <f t="shared" si="50"/>
        <v>0</v>
      </c>
      <c r="I334" s="146">
        <f>COUNTIFS('Module 23'!$G:$G,"&lt;&gt;",'Module 23'!$AB:$AB,'Control Panel'!$F$41)</f>
        <v>0</v>
      </c>
      <c r="J334" s="138"/>
      <c r="L334" s="38" t="str">
        <f>'Control Panel'!$F$41</f>
        <v>N</v>
      </c>
      <c r="M334" s="30">
        <f>E334*'Control Panel'!$G$31*'Control Panel'!$G$41</f>
        <v>0</v>
      </c>
      <c r="N334" s="30">
        <f>F334*'Control Panel'!$G$32*'Control Panel'!$G$41</f>
        <v>0</v>
      </c>
      <c r="O334" s="30">
        <f>G334*'Control Panel'!$G$33*'Control Panel'!$G$41</f>
        <v>0</v>
      </c>
      <c r="P334" s="37"/>
    </row>
    <row r="335" spans="1:16" ht="15.75" hidden="1" customHeight="1" thickBot="1" x14ac:dyDescent="0.4">
      <c r="D335" s="86" t="str">
        <f>$D$93</f>
        <v>Total:</v>
      </c>
      <c r="E335" s="87">
        <f>SUM(E329:E334)</f>
        <v>0</v>
      </c>
      <c r="F335" s="87">
        <f>SUM(F329:F334)</f>
        <v>0</v>
      </c>
      <c r="G335" s="87">
        <f>SUM(G329:G334)</f>
        <v>0</v>
      </c>
      <c r="H335" s="88">
        <f>SUM(H329:H334)</f>
        <v>0</v>
      </c>
      <c r="I335" s="88">
        <f>SUM(I329:I334)</f>
        <v>0</v>
      </c>
      <c r="J335" s="164"/>
      <c r="L335" s="38" t="str">
        <f>D335</f>
        <v>Total:</v>
      </c>
      <c r="M335" s="30">
        <f>SUM(M329:M334)</f>
        <v>0</v>
      </c>
      <c r="N335" s="30">
        <f>SUM(N329:N334)</f>
        <v>0</v>
      </c>
      <c r="O335" s="30">
        <f>SUM(O329:O334)</f>
        <v>0</v>
      </c>
      <c r="P335" s="37"/>
    </row>
    <row r="336" spans="1:16" ht="15.75" hidden="1" customHeight="1" thickBot="1" x14ac:dyDescent="0.4">
      <c r="D336" s="61"/>
      <c r="H336" s="4"/>
      <c r="L336" s="30" t="s">
        <v>45</v>
      </c>
      <c r="M336" s="39" t="str">
        <f t="shared" ref="M336:O336" si="51">IF(M328=0,"NA",M335/M328)</f>
        <v>NA</v>
      </c>
      <c r="N336" s="39" t="str">
        <f t="shared" si="51"/>
        <v>NA</v>
      </c>
      <c r="O336" s="39" t="str">
        <f t="shared" si="51"/>
        <v>NA</v>
      </c>
      <c r="P336" s="37"/>
    </row>
    <row r="337" spans="1:16" ht="15.75" hidden="1" customHeight="1" thickBot="1" x14ac:dyDescent="0.4">
      <c r="D337" s="449" t="str">
        <f>'Control Panel'!F70&amp;" - "&amp;'Control Panel'!E70</f>
        <v>4.25 - Module 24</v>
      </c>
      <c r="E337" s="450"/>
      <c r="F337" s="450"/>
      <c r="G337" s="20"/>
      <c r="H337" s="20"/>
      <c r="I337" s="20" t="str">
        <f>$I$84</f>
        <v xml:space="preserve">Overall Compliance: </v>
      </c>
      <c r="J337" s="21" t="str">
        <f>IF(SUM(M346:O346)=0,"N/A",SUM(M346:O346)/SUM(M339:O339))</f>
        <v>N/A</v>
      </c>
      <c r="L337" s="30"/>
      <c r="M337" s="30"/>
      <c r="N337" s="30"/>
      <c r="O337" s="30"/>
      <c r="P337" s="37"/>
    </row>
    <row r="338" spans="1:16" ht="15.75" hidden="1" customHeight="1" thickBot="1" x14ac:dyDescent="0.4">
      <c r="D338" s="451" t="str">
        <f>$D$85</f>
        <v>Availability</v>
      </c>
      <c r="E338" s="453" t="str">
        <f>$E$85</f>
        <v>Priority</v>
      </c>
      <c r="F338" s="453"/>
      <c r="G338" s="453"/>
      <c r="H338" s="454" t="str">
        <f>$H$85</f>
        <v>Total</v>
      </c>
      <c r="I338" s="456" t="str">
        <f>$I$85</f>
        <v>Comments</v>
      </c>
      <c r="J338" s="469" t="str">
        <f>$J$85</f>
        <v>Availability by Type</v>
      </c>
      <c r="L338" s="30"/>
      <c r="M338" s="38" t="str">
        <f>'Control Panel'!$F$31</f>
        <v>H</v>
      </c>
      <c r="N338" s="38" t="str">
        <f>'Control Panel'!$F$32</f>
        <v>M</v>
      </c>
      <c r="O338" s="38" t="str">
        <f>'Control Panel'!$F$33</f>
        <v>L</v>
      </c>
      <c r="P338" s="37"/>
    </row>
    <row r="339" spans="1:16" ht="15.75" hidden="1" customHeight="1" thickBot="1" x14ac:dyDescent="0.4">
      <c r="D339" s="452"/>
      <c r="E339" s="77" t="str">
        <f>'Control Panel'!$E$31</f>
        <v>High</v>
      </c>
      <c r="F339" s="78" t="str">
        <f>'Control Panel'!$E$32</f>
        <v>Medium</v>
      </c>
      <c r="G339" s="79" t="str">
        <f>'Control Panel'!$E$33</f>
        <v>Low</v>
      </c>
      <c r="H339" s="455"/>
      <c r="I339" s="457"/>
      <c r="J339" s="470"/>
      <c r="L339" s="38" t="s">
        <v>44</v>
      </c>
      <c r="M339" s="30">
        <f>E346*'Control Panel'!$G$31*'Control Panel'!$G$36</f>
        <v>0</v>
      </c>
      <c r="N339" s="30">
        <f>F346*'Control Panel'!$G$32*'Control Panel'!$G$36</f>
        <v>0</v>
      </c>
      <c r="O339" s="30">
        <f>G346*'Control Panel'!$G$33*'Control Panel'!$G$36</f>
        <v>0</v>
      </c>
      <c r="P339" s="37"/>
    </row>
    <row r="340" spans="1:16" ht="15.75" hidden="1" customHeight="1" thickBot="1" x14ac:dyDescent="0.4">
      <c r="D340" s="90" t="str">
        <f>'Control Panel'!$E$36</f>
        <v>Yes</v>
      </c>
      <c r="E340" s="83">
        <f>COUNTIFS('Module 24'!$C:$C,'Control Panel'!$F$31,'Module 24'!$AB:$AB,'Control Panel'!$F$36)</f>
        <v>0</v>
      </c>
      <c r="F340" s="84">
        <f>COUNTIFS('Module 24'!$C:$C,'Control Panel'!$F$32,'Module 24'!$AB:$AB,'Control Panel'!$F$36)</f>
        <v>0</v>
      </c>
      <c r="G340" s="85">
        <f>COUNTIFS('Module 24'!$C:$C,'Control Panel'!$F$33,'Module 24'!$AB:$AB,'Control Panel'!$F$36)</f>
        <v>0</v>
      </c>
      <c r="H340" s="73">
        <f>SUM(E340:G340)</f>
        <v>0</v>
      </c>
      <c r="I340" s="145">
        <f>COUNTIFS('Module 24'!$G:$G,"&lt;&gt;",'Module 24'!$AB:$AB,'Control Panel'!$F$36)</f>
        <v>0</v>
      </c>
      <c r="J340" s="74"/>
      <c r="L340" s="38" t="str">
        <f>'Control Panel'!$F$36</f>
        <v>Y</v>
      </c>
      <c r="M340" s="30">
        <f>E340*'Control Panel'!$G$31*'Control Panel'!$G$36</f>
        <v>0</v>
      </c>
      <c r="N340" s="30">
        <f>F340*'Control Panel'!$G$32*'Control Panel'!$G$36</f>
        <v>0</v>
      </c>
      <c r="O340" s="30">
        <f>G340*'Control Panel'!$G$33*'Control Panel'!$G$36</f>
        <v>0</v>
      </c>
      <c r="P340" s="37"/>
    </row>
    <row r="341" spans="1:16" ht="15.75" hidden="1" customHeight="1" thickBot="1" x14ac:dyDescent="0.4">
      <c r="D341" s="70" t="str">
        <f>'Control Panel'!$E$37</f>
        <v>Reporting</v>
      </c>
      <c r="E341" s="80">
        <f>COUNTIFS('Module 24'!$C:$C,'Control Panel'!$F$31,'Module 24'!$AB:$AB,'Control Panel'!$F$37)</f>
        <v>0</v>
      </c>
      <c r="F341" s="81">
        <f>COUNTIFS('Module 24'!$C:$C,'Control Panel'!$F$32,'Module 24'!$AB:$AB,'Control Panel'!$F$37)</f>
        <v>0</v>
      </c>
      <c r="G341" s="82">
        <f>COUNTIFS('Module 24'!$C:$C,'Control Panel'!$F$33,'Module 24'!$AB:$AB,'Control Panel'!$F$37)</f>
        <v>0</v>
      </c>
      <c r="H341" s="71">
        <f t="shared" ref="H341:H345" si="52">SUM(E341:G341)</f>
        <v>0</v>
      </c>
      <c r="I341" s="146">
        <f>COUNTIFS('Module 24'!$G:$G,"&lt;&gt;",'Module 24'!$AB:$AB,'Control Panel'!$F$37)</f>
        <v>0</v>
      </c>
      <c r="J341" s="138"/>
      <c r="L341" s="38" t="str">
        <f>'Control Panel'!$F$37</f>
        <v>R</v>
      </c>
      <c r="M341" s="30">
        <f>E341*'Control Panel'!$G$31*'Control Panel'!$G$37</f>
        <v>0</v>
      </c>
      <c r="N341" s="30">
        <f>F341*'Control Panel'!$G$32*'Control Panel'!$G$37</f>
        <v>0</v>
      </c>
      <c r="O341" s="30">
        <f>G341*'Control Panel'!$G$33*'Control Panel'!$G$37</f>
        <v>0</v>
      </c>
      <c r="P341" s="37"/>
    </row>
    <row r="342" spans="1:16" ht="15.75" hidden="1" customHeight="1" thickBot="1" x14ac:dyDescent="0.4">
      <c r="D342" s="72" t="str">
        <f>'Control Panel'!$E$38</f>
        <v>Third Party</v>
      </c>
      <c r="E342" s="83">
        <f>COUNTIFS('Module 24'!$C:$C,'Control Panel'!$F$31,'Module 24'!$AB:$AB,'Control Panel'!$F$38)</f>
        <v>0</v>
      </c>
      <c r="F342" s="84">
        <f>COUNTIFS('Module 24'!$C:$C,'Control Panel'!$F$32,'Module 24'!$AB:$AB,'Control Panel'!$F$38)</f>
        <v>0</v>
      </c>
      <c r="G342" s="85">
        <f>COUNTIFS('Module 24'!$C:$C,'Control Panel'!$F$33,'Module 24'!$AB:$AB,'Control Panel'!$F$38)</f>
        <v>0</v>
      </c>
      <c r="H342" s="73">
        <f t="shared" si="52"/>
        <v>0</v>
      </c>
      <c r="I342" s="145">
        <f>COUNTIFS('Module 24'!$G:$G,"&lt;&gt;",'Module 24'!$AB:$AB,'Control Panel'!$F$38)</f>
        <v>0</v>
      </c>
      <c r="J342" s="138"/>
      <c r="L342" s="38" t="str">
        <f>'Control Panel'!$F$38</f>
        <v>T</v>
      </c>
      <c r="M342" s="30">
        <f>E342*'Control Panel'!$G$31*'Control Panel'!$G$38</f>
        <v>0</v>
      </c>
      <c r="N342" s="30">
        <f>F342*'Control Panel'!$G$32*'Control Panel'!$G$38</f>
        <v>0</v>
      </c>
      <c r="O342" s="30">
        <f>G342*'Control Panel'!$G$33*'Control Panel'!$G$38</f>
        <v>0</v>
      </c>
      <c r="P342" s="37"/>
    </row>
    <row r="343" spans="1:16" ht="15.75" hidden="1" customHeight="1" thickBot="1" x14ac:dyDescent="0.4">
      <c r="A343" s="22" t="s">
        <v>39</v>
      </c>
      <c r="B343" s="160"/>
      <c r="D343" s="75" t="str">
        <f>'Control Panel'!$E$39</f>
        <v>Modification</v>
      </c>
      <c r="E343" s="80">
        <f>COUNTIFS('Module 24'!$C:$C,'Control Panel'!$F$31,'Module 24'!$AB:$AB,'Control Panel'!$F$39)</f>
        <v>0</v>
      </c>
      <c r="F343" s="81">
        <f>COUNTIFS('Module 24'!$C:$C,'Control Panel'!$F$32,'Module 24'!$AB:$AB,'Control Panel'!$F$39)</f>
        <v>0</v>
      </c>
      <c r="G343" s="82">
        <f>COUNTIFS('Module 24'!$C:$C,'Control Panel'!$F$33,'Module 24'!$AB:$AB,'Control Panel'!$F$39)</f>
        <v>0</v>
      </c>
      <c r="H343" s="71">
        <f t="shared" si="52"/>
        <v>0</v>
      </c>
      <c r="I343" s="146">
        <f>COUNTIFS('Module 24'!$G:$G,"&lt;&gt;",'Module 24'!$AB:$AB,'Control Panel'!$F$39)</f>
        <v>0</v>
      </c>
      <c r="J343" s="138"/>
      <c r="L343" s="38" t="str">
        <f>'Control Panel'!$F$39</f>
        <v>M</v>
      </c>
      <c r="M343" s="30">
        <f>E343*'Control Panel'!$G$31*'Control Panel'!$G$39</f>
        <v>0</v>
      </c>
      <c r="N343" s="30">
        <f>F343*'Control Panel'!$G$32*'Control Panel'!$G$39</f>
        <v>0</v>
      </c>
      <c r="O343" s="30">
        <f>G343*'Control Panel'!$G$33*'Control Panel'!$G$39</f>
        <v>0</v>
      </c>
      <c r="P343" s="37"/>
    </row>
    <row r="344" spans="1:16" ht="15.75" hidden="1" customHeight="1" thickBot="1" x14ac:dyDescent="0.4">
      <c r="A344" s="23" t="s">
        <v>40</v>
      </c>
      <c r="B344" s="161"/>
      <c r="D344" s="76" t="str">
        <f>'Control Panel'!$E$40</f>
        <v>Future</v>
      </c>
      <c r="E344" s="83">
        <f>COUNTIFS('Module 24'!$C:$C,'Control Panel'!$F$31,'Module 24'!$AB:$AB,'Control Panel'!$F$40)</f>
        <v>0</v>
      </c>
      <c r="F344" s="84">
        <f>COUNTIFS('Module 24'!$C:$C,'Control Panel'!$F$32,'Module 24'!$AB:$AB,'Control Panel'!$F$40)</f>
        <v>0</v>
      </c>
      <c r="G344" s="85">
        <f>COUNTIFS('Module 24'!$C:$C,'Control Panel'!$F$33,'Module 24'!$AB:$AB,'Control Panel'!$F$40)</f>
        <v>0</v>
      </c>
      <c r="H344" s="73">
        <f t="shared" si="52"/>
        <v>0</v>
      </c>
      <c r="I344" s="145">
        <f>COUNTIFS('Module 24'!$G:$G,"&lt;&gt;",'Module 24'!$AB:$AB,'Control Panel'!$F$40)</f>
        <v>0</v>
      </c>
      <c r="J344" s="138"/>
      <c r="L344" s="38" t="str">
        <f>'Control Panel'!$F$40</f>
        <v>F</v>
      </c>
      <c r="M344" s="30">
        <f>E344*'Control Panel'!$G$31*'Control Panel'!$G$40</f>
        <v>0</v>
      </c>
      <c r="N344" s="30">
        <f>F344*'Control Panel'!$G$32*'Control Panel'!$G$40</f>
        <v>0</v>
      </c>
      <c r="O344" s="30">
        <f>G344*'Control Panel'!$G$33*'Control Panel'!$G$40</f>
        <v>0</v>
      </c>
      <c r="P344" s="37"/>
    </row>
    <row r="345" spans="1:16" ht="15.75" hidden="1" customHeight="1" thickBot="1" x14ac:dyDescent="0.4">
      <c r="A345" s="26" t="str">
        <f>IF('Module 24'!$AC$12&gt;0,"Yes","No")</f>
        <v>No</v>
      </c>
      <c r="B345" s="162">
        <f>IF(A345="Yes",1,0)</f>
        <v>0</v>
      </c>
      <c r="D345" s="89" t="str">
        <f>'Control Panel'!$E$41</f>
        <v>Not Available</v>
      </c>
      <c r="E345" s="80">
        <f>COUNTIFS('Module 24'!$C:$C,'Control Panel'!$F$31,'Module 24'!$AB:$AB,'Control Panel'!$F$41)</f>
        <v>0</v>
      </c>
      <c r="F345" s="81">
        <f>COUNTIFS('Module 24'!$C:$C,'Control Panel'!$F$32,'Module 24'!$AB:$AB,'Control Panel'!$F$41)</f>
        <v>0</v>
      </c>
      <c r="G345" s="82">
        <f>COUNTIFS('Module 24'!$C:$C,'Control Panel'!$F$33,'Module 24'!$AB:$AB,'Control Panel'!$F$41)</f>
        <v>0</v>
      </c>
      <c r="H345" s="71">
        <f t="shared" si="52"/>
        <v>0</v>
      </c>
      <c r="I345" s="146">
        <f>COUNTIFS('Module 24'!$G:$G,"&lt;&gt;",'Module 24'!$AB:$AB,'Control Panel'!$F$41)</f>
        <v>0</v>
      </c>
      <c r="J345" s="138"/>
      <c r="L345" s="38" t="str">
        <f>'Control Panel'!$F$41</f>
        <v>N</v>
      </c>
      <c r="M345" s="30">
        <f>E345*'Control Panel'!$G$31*'Control Panel'!$G$41</f>
        <v>0</v>
      </c>
      <c r="N345" s="30">
        <f>F345*'Control Panel'!$G$32*'Control Panel'!$G$41</f>
        <v>0</v>
      </c>
      <c r="O345" s="30">
        <f>G345*'Control Panel'!$G$33*'Control Panel'!$G$41</f>
        <v>0</v>
      </c>
      <c r="P345" s="37"/>
    </row>
    <row r="346" spans="1:16" ht="15.75" hidden="1" customHeight="1" thickBot="1" x14ac:dyDescent="0.4">
      <c r="D346" s="86" t="str">
        <f>$D$93</f>
        <v>Total:</v>
      </c>
      <c r="E346" s="87">
        <f>SUM(E340:E345)</f>
        <v>0</v>
      </c>
      <c r="F346" s="87">
        <f>SUM(F340:F345)</f>
        <v>0</v>
      </c>
      <c r="G346" s="87">
        <f>SUM(G340:G345)</f>
        <v>0</v>
      </c>
      <c r="H346" s="88">
        <f>SUM(H340:H345)</f>
        <v>0</v>
      </c>
      <c r="I346" s="88">
        <f>SUM(I340:I345)</f>
        <v>0</v>
      </c>
      <c r="J346" s="164"/>
      <c r="L346" s="38" t="str">
        <f>D346</f>
        <v>Total:</v>
      </c>
      <c r="M346" s="30">
        <f>SUM(M340:M345)</f>
        <v>0</v>
      </c>
      <c r="N346" s="30">
        <f>SUM(N340:N345)</f>
        <v>0</v>
      </c>
      <c r="O346" s="30">
        <f>SUM(O340:O345)</f>
        <v>0</v>
      </c>
      <c r="P346" s="37"/>
    </row>
    <row r="347" spans="1:16" ht="15.75" hidden="1" customHeight="1" thickBot="1" x14ac:dyDescent="0.4">
      <c r="D347" s="61"/>
      <c r="H347" s="4"/>
      <c r="L347" s="30" t="s">
        <v>45</v>
      </c>
      <c r="M347" s="39" t="str">
        <f t="shared" ref="M347:O347" si="53">IF(M339=0,"NA",M346/M339)</f>
        <v>NA</v>
      </c>
      <c r="N347" s="39" t="str">
        <f t="shared" si="53"/>
        <v>NA</v>
      </c>
      <c r="O347" s="39" t="str">
        <f t="shared" si="53"/>
        <v>NA</v>
      </c>
      <c r="P347" s="37"/>
    </row>
    <row r="348" spans="1:16" ht="15.75" hidden="1" customHeight="1" thickBot="1" x14ac:dyDescent="0.4">
      <c r="D348" s="449" t="str">
        <f>'Control Panel'!F71&amp;" - "&amp;'Control Panel'!E71</f>
        <v>4.26 - Module 25</v>
      </c>
      <c r="E348" s="450"/>
      <c r="F348" s="450"/>
      <c r="G348" s="20"/>
      <c r="H348" s="20"/>
      <c r="I348" s="20" t="str">
        <f>$I$84</f>
        <v xml:space="preserve">Overall Compliance: </v>
      </c>
      <c r="J348" s="21" t="str">
        <f>IF(SUM(M357:O357)=0,"N/A",SUM(M357:O357)/SUM(M350:O350))</f>
        <v>N/A</v>
      </c>
      <c r="L348" s="30"/>
      <c r="M348" s="30"/>
      <c r="N348" s="30"/>
      <c r="O348" s="30"/>
      <c r="P348" s="37"/>
    </row>
    <row r="349" spans="1:16" ht="15.75" hidden="1" customHeight="1" thickBot="1" x14ac:dyDescent="0.4">
      <c r="D349" s="451" t="str">
        <f>$D$85</f>
        <v>Availability</v>
      </c>
      <c r="E349" s="453" t="str">
        <f>$E$85</f>
        <v>Priority</v>
      </c>
      <c r="F349" s="453"/>
      <c r="G349" s="453"/>
      <c r="H349" s="454" t="str">
        <f>$H$85</f>
        <v>Total</v>
      </c>
      <c r="I349" s="456" t="str">
        <f>$I$85</f>
        <v>Comments</v>
      </c>
      <c r="J349" s="469" t="str">
        <f>$J$85</f>
        <v>Availability by Type</v>
      </c>
      <c r="L349" s="30"/>
      <c r="M349" s="38" t="str">
        <f>'Control Panel'!$F$31</f>
        <v>H</v>
      </c>
      <c r="N349" s="38" t="str">
        <f>'Control Panel'!$F$32</f>
        <v>M</v>
      </c>
      <c r="O349" s="38" t="str">
        <f>'Control Panel'!$F$33</f>
        <v>L</v>
      </c>
      <c r="P349" s="37"/>
    </row>
    <row r="350" spans="1:16" ht="15.75" hidden="1" customHeight="1" thickBot="1" x14ac:dyDescent="0.4">
      <c r="D350" s="452"/>
      <c r="E350" s="77" t="str">
        <f>'Control Panel'!$E$31</f>
        <v>High</v>
      </c>
      <c r="F350" s="78" t="str">
        <f>'Control Panel'!$E$32</f>
        <v>Medium</v>
      </c>
      <c r="G350" s="79" t="str">
        <f>'Control Panel'!$E$33</f>
        <v>Low</v>
      </c>
      <c r="H350" s="455"/>
      <c r="I350" s="457"/>
      <c r="J350" s="470"/>
      <c r="L350" s="38" t="s">
        <v>44</v>
      </c>
      <c r="M350" s="30">
        <f>E357*'Control Panel'!$G$31*'Control Panel'!$G$36</f>
        <v>0</v>
      </c>
      <c r="N350" s="30">
        <f>F357*'Control Panel'!$G$32*'Control Panel'!$G$36</f>
        <v>0</v>
      </c>
      <c r="O350" s="30">
        <f>G357*'Control Panel'!$G$33*'Control Panel'!$G$36</f>
        <v>0</v>
      </c>
      <c r="P350" s="37"/>
    </row>
    <row r="351" spans="1:16" ht="15.75" hidden="1" customHeight="1" thickBot="1" x14ac:dyDescent="0.4">
      <c r="D351" s="90" t="str">
        <f>'Control Panel'!$E$36</f>
        <v>Yes</v>
      </c>
      <c r="E351" s="83">
        <f>COUNTIFS('Module 25'!$C:$C,'Control Panel'!$F$31,'Module 25'!$AB:$AB,'Control Panel'!$F$36)</f>
        <v>0</v>
      </c>
      <c r="F351" s="84">
        <f>COUNTIFS('Module 25'!$C:$C,'Control Panel'!$F$32,'Module 25'!$AB:$AB,'Control Panel'!$F$36)</f>
        <v>0</v>
      </c>
      <c r="G351" s="85">
        <f>COUNTIFS('Module 25'!$C:$C,'Control Panel'!$F$33,'Module 25'!$AB:$AB,'Control Panel'!$F$36)</f>
        <v>0</v>
      </c>
      <c r="H351" s="73">
        <f>SUM(E351:G351)</f>
        <v>0</v>
      </c>
      <c r="I351" s="145">
        <f>COUNTIFS('Module 25'!$G:$G,"&lt;&gt;",'Module 25'!$AB:$AB,'Control Panel'!$F$36)</f>
        <v>0</v>
      </c>
      <c r="J351" s="74"/>
      <c r="L351" s="38" t="str">
        <f>'Control Panel'!$F$36</f>
        <v>Y</v>
      </c>
      <c r="M351" s="30">
        <f>E351*'Control Panel'!$G$31*'Control Panel'!$G$36</f>
        <v>0</v>
      </c>
      <c r="N351" s="30">
        <f>F351*'Control Panel'!$G$32*'Control Panel'!$G$36</f>
        <v>0</v>
      </c>
      <c r="O351" s="30">
        <f>G351*'Control Panel'!$G$33*'Control Panel'!$G$36</f>
        <v>0</v>
      </c>
      <c r="P351" s="37"/>
    </row>
    <row r="352" spans="1:16" ht="15.75" hidden="1" customHeight="1" thickBot="1" x14ac:dyDescent="0.4">
      <c r="D352" s="70" t="str">
        <f>'Control Panel'!$E$37</f>
        <v>Reporting</v>
      </c>
      <c r="E352" s="80">
        <f>COUNTIFS('Module 25'!$C:$C,'Control Panel'!$F$31,'Module 25'!$AB:$AB,'Control Panel'!$F$37)</f>
        <v>0</v>
      </c>
      <c r="F352" s="81">
        <f>COUNTIFS('Module 25'!$C:$C,'Control Panel'!$F$32,'Module 25'!$AB:$AB,'Control Panel'!$F$37)</f>
        <v>0</v>
      </c>
      <c r="G352" s="82">
        <f>COUNTIFS('Module 25'!$C:$C,'Control Panel'!$F$33,'Module 25'!$AB:$AB,'Control Panel'!$F$37)</f>
        <v>0</v>
      </c>
      <c r="H352" s="71">
        <f t="shared" ref="H352:H356" si="54">SUM(E352:G352)</f>
        <v>0</v>
      </c>
      <c r="I352" s="146">
        <f>COUNTIFS('Module 25'!$G:$G,"&lt;&gt;",'Module 25'!$AB:$AB,'Control Panel'!$F$37)</f>
        <v>0</v>
      </c>
      <c r="J352" s="138"/>
      <c r="L352" s="38" t="str">
        <f>'Control Panel'!$F$37</f>
        <v>R</v>
      </c>
      <c r="M352" s="30">
        <f>E352*'Control Panel'!$G$31*'Control Panel'!$G$37</f>
        <v>0</v>
      </c>
      <c r="N352" s="30">
        <f>F352*'Control Panel'!$G$32*'Control Panel'!$G$37</f>
        <v>0</v>
      </c>
      <c r="O352" s="30">
        <f>G352*'Control Panel'!$G$33*'Control Panel'!$G$37</f>
        <v>0</v>
      </c>
      <c r="P352" s="37"/>
    </row>
    <row r="353" spans="1:16" ht="15.75" hidden="1" customHeight="1" thickBot="1" x14ac:dyDescent="0.4">
      <c r="D353" s="72" t="str">
        <f>'Control Panel'!$E$38</f>
        <v>Third Party</v>
      </c>
      <c r="E353" s="83">
        <f>COUNTIFS('Module 25'!$C:$C,'Control Panel'!$F$31,'Module 25'!$AB:$AB,'Control Panel'!$F$38)</f>
        <v>0</v>
      </c>
      <c r="F353" s="84">
        <f>COUNTIFS('Module 25'!$C:$C,'Control Panel'!$F$32,'Module 25'!$AB:$AB,'Control Panel'!$F$38)</f>
        <v>0</v>
      </c>
      <c r="G353" s="85">
        <f>COUNTIFS('Module 25'!$C:$C,'Control Panel'!$F$33,'Module 25'!$AB:$AB,'Control Panel'!$F$38)</f>
        <v>0</v>
      </c>
      <c r="H353" s="73">
        <f t="shared" si="54"/>
        <v>0</v>
      </c>
      <c r="I353" s="145">
        <f>COUNTIFS('Module 25'!$G:$G,"&lt;&gt;",'Module 25'!$AB:$AB,'Control Panel'!$F$38)</f>
        <v>0</v>
      </c>
      <c r="J353" s="138"/>
      <c r="L353" s="38" t="str">
        <f>'Control Panel'!$F$38</f>
        <v>T</v>
      </c>
      <c r="M353" s="30">
        <f>E353*'Control Panel'!$G$31*'Control Panel'!$G$38</f>
        <v>0</v>
      </c>
      <c r="N353" s="30">
        <f>F353*'Control Panel'!$G$32*'Control Panel'!$G$38</f>
        <v>0</v>
      </c>
      <c r="O353" s="30">
        <f>G353*'Control Panel'!$G$33*'Control Panel'!$G$38</f>
        <v>0</v>
      </c>
      <c r="P353" s="37"/>
    </row>
    <row r="354" spans="1:16" ht="15.75" hidden="1" customHeight="1" thickBot="1" x14ac:dyDescent="0.4">
      <c r="A354" s="22" t="s">
        <v>39</v>
      </c>
      <c r="B354" s="160"/>
      <c r="D354" s="75" t="str">
        <f>'Control Panel'!$E$39</f>
        <v>Modification</v>
      </c>
      <c r="E354" s="80">
        <f>COUNTIFS('Module 25'!$C:$C,'Control Panel'!$F$31,'Module 25'!$AB:$AB,'Control Panel'!$F$39)</f>
        <v>0</v>
      </c>
      <c r="F354" s="81">
        <f>COUNTIFS('Module 25'!$C:$C,'Control Panel'!$F$32,'Module 25'!$AB:$AB,'Control Panel'!$F$39)</f>
        <v>0</v>
      </c>
      <c r="G354" s="82">
        <f>COUNTIFS('Module 25'!$C:$C,'Control Panel'!$F$33,'Module 25'!$AB:$AB,'Control Panel'!$F$39)</f>
        <v>0</v>
      </c>
      <c r="H354" s="71">
        <f t="shared" si="54"/>
        <v>0</v>
      </c>
      <c r="I354" s="146">
        <f>COUNTIFS('Module 25'!$G:$G,"&lt;&gt;",'Module 25'!$AB:$AB,'Control Panel'!$F$39)</f>
        <v>0</v>
      </c>
      <c r="J354" s="138"/>
      <c r="L354" s="38" t="str">
        <f>'Control Panel'!$F$39</f>
        <v>M</v>
      </c>
      <c r="M354" s="30">
        <f>E354*'Control Panel'!$G$31*'Control Panel'!$G$39</f>
        <v>0</v>
      </c>
      <c r="N354" s="30">
        <f>F354*'Control Panel'!$G$32*'Control Panel'!$G$39</f>
        <v>0</v>
      </c>
      <c r="O354" s="30">
        <f>G354*'Control Panel'!$G$33*'Control Panel'!$G$39</f>
        <v>0</v>
      </c>
      <c r="P354" s="37"/>
    </row>
    <row r="355" spans="1:16" ht="15.75" hidden="1" customHeight="1" thickBot="1" x14ac:dyDescent="0.4">
      <c r="A355" s="23" t="s">
        <v>40</v>
      </c>
      <c r="B355" s="161"/>
      <c r="D355" s="76" t="str">
        <f>'Control Panel'!$E$40</f>
        <v>Future</v>
      </c>
      <c r="E355" s="83">
        <f>COUNTIFS('Module 25'!$C:$C,'Control Panel'!$F$31,'Module 25'!$AB:$AB,'Control Panel'!$F$40)</f>
        <v>0</v>
      </c>
      <c r="F355" s="84">
        <f>COUNTIFS('Module 25'!$C:$C,'Control Panel'!$F$32,'Module 25'!$AB:$AB,'Control Panel'!$F$40)</f>
        <v>0</v>
      </c>
      <c r="G355" s="85">
        <f>COUNTIFS('Module 25'!$C:$C,'Control Panel'!$F$33,'Module 25'!$AB:$AB,'Control Panel'!$F$40)</f>
        <v>0</v>
      </c>
      <c r="H355" s="73">
        <f t="shared" si="54"/>
        <v>0</v>
      </c>
      <c r="I355" s="145">
        <f>COUNTIFS('Module 25'!$G:$G,"&lt;&gt;",'Module 25'!$AB:$AB,'Control Panel'!$F$40)</f>
        <v>0</v>
      </c>
      <c r="J355" s="138"/>
      <c r="L355" s="38" t="str">
        <f>'Control Panel'!$F$40</f>
        <v>F</v>
      </c>
      <c r="M355" s="30">
        <f>E355*'Control Panel'!$G$31*'Control Panel'!$G$40</f>
        <v>0</v>
      </c>
      <c r="N355" s="30">
        <f>F355*'Control Panel'!$G$32*'Control Panel'!$G$40</f>
        <v>0</v>
      </c>
      <c r="O355" s="30">
        <f>G355*'Control Panel'!$G$33*'Control Panel'!$G$40</f>
        <v>0</v>
      </c>
      <c r="P355" s="37"/>
    </row>
    <row r="356" spans="1:16" ht="15.75" hidden="1" customHeight="1" thickBot="1" x14ac:dyDescent="0.4">
      <c r="A356" s="26" t="str">
        <f>IF('Module 25'!$AC$12&gt;0,"Yes","No")</f>
        <v>No</v>
      </c>
      <c r="B356" s="162">
        <f>IF(A356="Yes",1,0)</f>
        <v>0</v>
      </c>
      <c r="D356" s="89" t="str">
        <f>'Control Panel'!$E$41</f>
        <v>Not Available</v>
      </c>
      <c r="E356" s="80">
        <f>COUNTIFS('Module 25'!$C:$C,'Control Panel'!$F$31,'Module 25'!$AB:$AB,'Control Panel'!$F$41)</f>
        <v>0</v>
      </c>
      <c r="F356" s="81">
        <f>COUNTIFS('Module 25'!$C:$C,'Control Panel'!$F$32,'Module 25'!$AB:$AB,'Control Panel'!$F$41)</f>
        <v>0</v>
      </c>
      <c r="G356" s="82">
        <f>COUNTIFS('Module 25'!$C:$C,'Control Panel'!$F$33,'Module 25'!$AB:$AB,'Control Panel'!$F$41)</f>
        <v>0</v>
      </c>
      <c r="H356" s="71">
        <f t="shared" si="54"/>
        <v>0</v>
      </c>
      <c r="I356" s="146">
        <f>COUNTIFS('Module 25'!$G:$G,"&lt;&gt;",'Module 25'!$AB:$AB,'Control Panel'!$F$41)</f>
        <v>0</v>
      </c>
      <c r="J356" s="138"/>
      <c r="L356" s="38" t="str">
        <f>'Control Panel'!$F$41</f>
        <v>N</v>
      </c>
      <c r="M356" s="30">
        <f>E356*'Control Panel'!$G$31*'Control Panel'!$G$41</f>
        <v>0</v>
      </c>
      <c r="N356" s="30">
        <f>F356*'Control Panel'!$G$32*'Control Panel'!$G$41</f>
        <v>0</v>
      </c>
      <c r="O356" s="30">
        <f>G356*'Control Panel'!$G$33*'Control Panel'!$G$41</f>
        <v>0</v>
      </c>
      <c r="P356" s="37"/>
    </row>
    <row r="357" spans="1:16" ht="15.75" hidden="1" customHeight="1" thickBot="1" x14ac:dyDescent="0.4">
      <c r="D357" s="86" t="str">
        <f>$D$93</f>
        <v>Total:</v>
      </c>
      <c r="E357" s="87">
        <f>SUM(E351:E356)</f>
        <v>0</v>
      </c>
      <c r="F357" s="87">
        <f>SUM(F351:F356)</f>
        <v>0</v>
      </c>
      <c r="G357" s="87">
        <f>SUM(G351:G356)</f>
        <v>0</v>
      </c>
      <c r="H357" s="88">
        <f>SUM(H351:H356)</f>
        <v>0</v>
      </c>
      <c r="I357" s="88">
        <f>SUM(I351:I356)</f>
        <v>0</v>
      </c>
      <c r="J357" s="164"/>
      <c r="L357" s="38" t="str">
        <f>D357</f>
        <v>Total:</v>
      </c>
      <c r="M357" s="30">
        <f>SUM(M351:M356)</f>
        <v>0</v>
      </c>
      <c r="N357" s="30">
        <f>SUM(N351:N356)</f>
        <v>0</v>
      </c>
      <c r="O357" s="30">
        <f>SUM(O351:O356)</f>
        <v>0</v>
      </c>
      <c r="P357" s="37"/>
    </row>
    <row r="358" spans="1:16" ht="15.75" hidden="1" customHeight="1" thickBot="1" x14ac:dyDescent="0.4">
      <c r="D358" s="61"/>
      <c r="H358" s="4"/>
      <c r="L358" s="30" t="s">
        <v>45</v>
      </c>
      <c r="M358" s="39" t="str">
        <f t="shared" ref="M358:O358" si="55">IF(M350=0,"NA",M357/M350)</f>
        <v>NA</v>
      </c>
      <c r="N358" s="39" t="str">
        <f t="shared" si="55"/>
        <v>NA</v>
      </c>
      <c r="O358" s="39" t="str">
        <f t="shared" si="55"/>
        <v>NA</v>
      </c>
      <c r="P358" s="37"/>
    </row>
    <row r="359" spans="1:16" ht="15.75" hidden="1" customHeight="1" thickBot="1" x14ac:dyDescent="0.4">
      <c r="D359" s="449" t="str">
        <f>'Control Panel'!F72&amp;" - "&amp;'Control Panel'!E72</f>
        <v>4.27 - Module 26</v>
      </c>
      <c r="E359" s="450"/>
      <c r="F359" s="450"/>
      <c r="G359" s="20"/>
      <c r="H359" s="20"/>
      <c r="I359" s="20" t="str">
        <f>$I$84</f>
        <v xml:space="preserve">Overall Compliance: </v>
      </c>
      <c r="J359" s="21" t="str">
        <f>IF(SUM(M368:O368)=0,"N/A",SUM(M368:O368)/SUM(M361:O361))</f>
        <v>N/A</v>
      </c>
      <c r="L359" s="30"/>
      <c r="M359" s="30"/>
      <c r="N359" s="30"/>
      <c r="O359" s="30"/>
      <c r="P359" s="37"/>
    </row>
    <row r="360" spans="1:16" ht="15.75" hidden="1" customHeight="1" thickBot="1" x14ac:dyDescent="0.4">
      <c r="D360" s="451" t="str">
        <f>$D$85</f>
        <v>Availability</v>
      </c>
      <c r="E360" s="471" t="str">
        <f>$E$85</f>
        <v>Priority</v>
      </c>
      <c r="F360" s="471"/>
      <c r="G360" s="471"/>
      <c r="H360" s="454" t="str">
        <f>$H$85</f>
        <v>Total</v>
      </c>
      <c r="I360" s="456" t="str">
        <f>$I$85</f>
        <v>Comments</v>
      </c>
      <c r="J360" s="469" t="str">
        <f>$J$85</f>
        <v>Availability by Type</v>
      </c>
      <c r="L360" s="30"/>
      <c r="M360" s="38" t="str">
        <f>'Control Panel'!$F$31</f>
        <v>H</v>
      </c>
      <c r="N360" s="38" t="str">
        <f>'Control Panel'!$F$32</f>
        <v>M</v>
      </c>
      <c r="O360" s="38" t="str">
        <f>'Control Panel'!$F$33</f>
        <v>L</v>
      </c>
      <c r="P360" s="37"/>
    </row>
    <row r="361" spans="1:16" ht="15.75" hidden="1" customHeight="1" thickBot="1" x14ac:dyDescent="0.4">
      <c r="D361" s="452"/>
      <c r="E361" s="77" t="str">
        <f>'Control Panel'!$E$31</f>
        <v>High</v>
      </c>
      <c r="F361" s="78" t="str">
        <f>'Control Panel'!$E$32</f>
        <v>Medium</v>
      </c>
      <c r="G361" s="79" t="str">
        <f>'Control Panel'!$E$33</f>
        <v>Low</v>
      </c>
      <c r="H361" s="455"/>
      <c r="I361" s="457"/>
      <c r="J361" s="470"/>
      <c r="L361" s="38" t="s">
        <v>44</v>
      </c>
      <c r="M361" s="30">
        <f>E368*'Control Panel'!$G$31*'Control Panel'!$G$36</f>
        <v>0</v>
      </c>
      <c r="N361" s="30">
        <f>F368*'Control Panel'!$G$32*'Control Panel'!$G$36</f>
        <v>0</v>
      </c>
      <c r="O361" s="30">
        <f>G368*'Control Panel'!$G$33*'Control Panel'!$G$36</f>
        <v>0</v>
      </c>
      <c r="P361" s="37"/>
    </row>
    <row r="362" spans="1:16" ht="15.75" hidden="1" customHeight="1" thickBot="1" x14ac:dyDescent="0.4">
      <c r="D362" s="90" t="str">
        <f>'Control Panel'!$E$36</f>
        <v>Yes</v>
      </c>
      <c r="E362" s="83">
        <f>COUNTIFS('Module 26'!$C:$C,'Control Panel'!$F$31,'Module 26'!$AB:$AB,'Control Panel'!$F$36)</f>
        <v>0</v>
      </c>
      <c r="F362" s="84">
        <f>COUNTIFS('Module 26'!$C:$C,'Control Panel'!$F$32,'Module 26'!$AB:$AB,'Control Panel'!$F$36)</f>
        <v>0</v>
      </c>
      <c r="G362" s="85">
        <f>COUNTIFS('Module 26'!$C:$C,'Control Panel'!$F$33,'Module 26'!$AB:$AB,'Control Panel'!$F$36)</f>
        <v>0</v>
      </c>
      <c r="H362" s="73">
        <f>SUM(E362:G362)</f>
        <v>0</v>
      </c>
      <c r="I362" s="145">
        <f>COUNTIFS('Module 26'!$G:$G,"&lt;&gt;",'Module 26'!$AB:$AB,'Control Panel'!$F$36)</f>
        <v>0</v>
      </c>
      <c r="J362" s="74"/>
      <c r="L362" s="38" t="str">
        <f>'Control Panel'!$F$36</f>
        <v>Y</v>
      </c>
      <c r="M362" s="30">
        <f>E362*'Control Panel'!$G$31*'Control Panel'!$G$36</f>
        <v>0</v>
      </c>
      <c r="N362" s="30">
        <f>F362*'Control Panel'!$G$32*'Control Panel'!$G$36</f>
        <v>0</v>
      </c>
      <c r="O362" s="30">
        <f>G362*'Control Panel'!$G$33*'Control Panel'!$G$36</f>
        <v>0</v>
      </c>
      <c r="P362" s="37"/>
    </row>
    <row r="363" spans="1:16" ht="15.75" hidden="1" customHeight="1" thickBot="1" x14ac:dyDescent="0.4">
      <c r="D363" s="70" t="str">
        <f>'Control Panel'!$E$37</f>
        <v>Reporting</v>
      </c>
      <c r="E363" s="80">
        <f>COUNTIFS('Module 26'!$C:$C,'Control Panel'!$F$31,'Module 26'!$AB:$AB,'Control Panel'!$F$37)</f>
        <v>0</v>
      </c>
      <c r="F363" s="81">
        <f>COUNTIFS('Module 26'!$C:$C,'Control Panel'!$F$32,'Module 26'!$AB:$AB,'Control Panel'!$F$37)</f>
        <v>0</v>
      </c>
      <c r="G363" s="82">
        <f>COUNTIFS('Module 26'!$C:$C,'Control Panel'!$F$33,'Module 26'!$AB:$AB,'Control Panel'!$F$37)</f>
        <v>0</v>
      </c>
      <c r="H363" s="71">
        <f t="shared" ref="H363:H367" si="56">SUM(E363:G363)</f>
        <v>0</v>
      </c>
      <c r="I363" s="146">
        <f>COUNTIFS('Module 26'!$G:$G,"&lt;&gt;",'Module 26'!$AB:$AB,'Control Panel'!$F$37)</f>
        <v>0</v>
      </c>
      <c r="J363" s="138"/>
      <c r="L363" s="38" t="str">
        <f>'Control Panel'!$F$37</f>
        <v>R</v>
      </c>
      <c r="M363" s="30">
        <f>E363*'Control Panel'!$G$31*'Control Panel'!$G$37</f>
        <v>0</v>
      </c>
      <c r="N363" s="30">
        <f>F363*'Control Panel'!$G$32*'Control Panel'!$G$37</f>
        <v>0</v>
      </c>
      <c r="O363" s="30">
        <f>G363*'Control Panel'!$G$33*'Control Panel'!$G$37</f>
        <v>0</v>
      </c>
      <c r="P363" s="37"/>
    </row>
    <row r="364" spans="1:16" ht="15.75" hidden="1" customHeight="1" thickBot="1" x14ac:dyDescent="0.4">
      <c r="D364" s="72" t="str">
        <f>'Control Panel'!$E$38</f>
        <v>Third Party</v>
      </c>
      <c r="E364" s="83">
        <f>COUNTIFS('Module 26'!$C:$C,'Control Panel'!$F$31,'Module 26'!$AB:$AB,'Control Panel'!$F$38)</f>
        <v>0</v>
      </c>
      <c r="F364" s="84">
        <f>COUNTIFS('Module 26'!$C:$C,'Control Panel'!$F$32,'Module 26'!$AB:$AB,'Control Panel'!$F$38)</f>
        <v>0</v>
      </c>
      <c r="G364" s="85">
        <f>COUNTIFS('Module 26'!$C:$C,'Control Panel'!$F$33,'Module 26'!$AB:$AB,'Control Panel'!$F$38)</f>
        <v>0</v>
      </c>
      <c r="H364" s="73">
        <f t="shared" si="56"/>
        <v>0</v>
      </c>
      <c r="I364" s="145">
        <f>COUNTIFS('Module 26'!$G:$G,"&lt;&gt;",'Module 26'!$AB:$AB,'Control Panel'!$F$38)</f>
        <v>0</v>
      </c>
      <c r="J364" s="138"/>
      <c r="L364" s="38" t="str">
        <f>'Control Panel'!$F$38</f>
        <v>T</v>
      </c>
      <c r="M364" s="30">
        <f>E364*'Control Panel'!$G$31*'Control Panel'!$G$38</f>
        <v>0</v>
      </c>
      <c r="N364" s="30">
        <f>F364*'Control Panel'!$G$32*'Control Panel'!$G$38</f>
        <v>0</v>
      </c>
      <c r="O364" s="30">
        <f>G364*'Control Panel'!$G$33*'Control Panel'!$G$38</f>
        <v>0</v>
      </c>
      <c r="P364" s="37"/>
    </row>
    <row r="365" spans="1:16" ht="15.75" hidden="1" customHeight="1" thickBot="1" x14ac:dyDescent="0.4">
      <c r="A365" s="22" t="s">
        <v>39</v>
      </c>
      <c r="B365" s="160"/>
      <c r="D365" s="75" t="str">
        <f>'Control Panel'!$E$39</f>
        <v>Modification</v>
      </c>
      <c r="E365" s="80">
        <f>COUNTIFS('Module 26'!$C:$C,'Control Panel'!$F$31,'Module 26'!$AB:$AB,'Control Panel'!$F$39)</f>
        <v>0</v>
      </c>
      <c r="F365" s="81">
        <f>COUNTIFS('Module 26'!$C:$C,'Control Panel'!$F$32,'Module 26'!$AB:$AB,'Control Panel'!$F$39)</f>
        <v>0</v>
      </c>
      <c r="G365" s="82">
        <f>COUNTIFS('Module 26'!$C:$C,'Control Panel'!$F$33,'Module 26'!$AB:$AB,'Control Panel'!$F$39)</f>
        <v>0</v>
      </c>
      <c r="H365" s="71">
        <f t="shared" si="56"/>
        <v>0</v>
      </c>
      <c r="I365" s="146">
        <f>COUNTIFS('Module 26'!$G:$G,"&lt;&gt;",'Module 26'!$AB:$AB,'Control Panel'!$F$39)</f>
        <v>0</v>
      </c>
      <c r="J365" s="138"/>
      <c r="L365" s="38" t="str">
        <f>'Control Panel'!$F$39</f>
        <v>M</v>
      </c>
      <c r="M365" s="30">
        <f>E365*'Control Panel'!$G$31*'Control Panel'!$G$39</f>
        <v>0</v>
      </c>
      <c r="N365" s="30">
        <f>F365*'Control Panel'!$G$32*'Control Panel'!$G$39</f>
        <v>0</v>
      </c>
      <c r="O365" s="30">
        <f>G365*'Control Panel'!$G$33*'Control Panel'!$G$39</f>
        <v>0</v>
      </c>
      <c r="P365" s="37"/>
    </row>
    <row r="366" spans="1:16" ht="15.75" hidden="1" customHeight="1" thickBot="1" x14ac:dyDescent="0.4">
      <c r="A366" s="23" t="s">
        <v>40</v>
      </c>
      <c r="B366" s="161"/>
      <c r="D366" s="76" t="str">
        <f>'Control Panel'!$E$40</f>
        <v>Future</v>
      </c>
      <c r="E366" s="83">
        <f>COUNTIFS('Module 26'!$C:$C,'Control Panel'!$F$31,'Module 26'!$AB:$AB,'Control Panel'!$F$40)</f>
        <v>0</v>
      </c>
      <c r="F366" s="84">
        <f>COUNTIFS('Module 26'!$C:$C,'Control Panel'!$F$32,'Module 26'!$AB:$AB,'Control Panel'!$F$40)</f>
        <v>0</v>
      </c>
      <c r="G366" s="85">
        <f>COUNTIFS('Module 26'!$C:$C,'Control Panel'!$F$33,'Module 26'!$AB:$AB,'Control Panel'!$F$40)</f>
        <v>0</v>
      </c>
      <c r="H366" s="73">
        <f t="shared" si="56"/>
        <v>0</v>
      </c>
      <c r="I366" s="145">
        <f>COUNTIFS('Module 26'!$G:$G,"&lt;&gt;",'Module 26'!$AB:$AB,'Control Panel'!$F$40)</f>
        <v>0</v>
      </c>
      <c r="J366" s="138"/>
      <c r="L366" s="38" t="str">
        <f>'Control Panel'!$F$40</f>
        <v>F</v>
      </c>
      <c r="M366" s="30">
        <f>E366*'Control Panel'!$G$31*'Control Panel'!$G$40</f>
        <v>0</v>
      </c>
      <c r="N366" s="30">
        <f>F366*'Control Panel'!$G$32*'Control Panel'!$G$40</f>
        <v>0</v>
      </c>
      <c r="O366" s="30">
        <f>G366*'Control Panel'!$G$33*'Control Panel'!$G$40</f>
        <v>0</v>
      </c>
      <c r="P366" s="37"/>
    </row>
    <row r="367" spans="1:16" ht="15.75" hidden="1" customHeight="1" thickBot="1" x14ac:dyDescent="0.4">
      <c r="A367" s="26" t="str">
        <f>IF('Module 26'!$AC$12&gt;0,"Yes","No")</f>
        <v>No</v>
      </c>
      <c r="B367" s="162">
        <f>IF(A367="Yes",1,0)</f>
        <v>0</v>
      </c>
      <c r="D367" s="89" t="str">
        <f>'Control Panel'!$E$41</f>
        <v>Not Available</v>
      </c>
      <c r="E367" s="80">
        <f>COUNTIFS('Module 26'!$C:$C,'Control Panel'!$F$31,'Module 26'!$AB:$AB,'Control Panel'!$F$41)</f>
        <v>0</v>
      </c>
      <c r="F367" s="81">
        <f>COUNTIFS('Module 26'!$C:$C,'Control Panel'!$F$32,'Module 26'!$AB:$AB,'Control Panel'!$F$41)</f>
        <v>0</v>
      </c>
      <c r="G367" s="82">
        <f>COUNTIFS('Module 26'!$C:$C,'Control Panel'!$F$33,'Module 26'!$AB:$AB,'Control Panel'!$F$41)</f>
        <v>0</v>
      </c>
      <c r="H367" s="71">
        <f t="shared" si="56"/>
        <v>0</v>
      </c>
      <c r="I367" s="146">
        <f>COUNTIFS('Module 26'!$G:$G,"&lt;&gt;",'Module 26'!$AB:$AB,'Control Panel'!$F$41)</f>
        <v>0</v>
      </c>
      <c r="J367" s="138"/>
      <c r="L367" s="38" t="str">
        <f>'Control Panel'!$F$41</f>
        <v>N</v>
      </c>
      <c r="M367" s="30">
        <f>E367*'Control Panel'!$G$31*'Control Panel'!$G$41</f>
        <v>0</v>
      </c>
      <c r="N367" s="30">
        <f>F367*'Control Panel'!$G$32*'Control Panel'!$G$41</f>
        <v>0</v>
      </c>
      <c r="O367" s="30">
        <f>G367*'Control Panel'!$G$33*'Control Panel'!$G$41</f>
        <v>0</v>
      </c>
      <c r="P367" s="37"/>
    </row>
    <row r="368" spans="1:16" ht="15.75" hidden="1" customHeight="1" thickBot="1" x14ac:dyDescent="0.4">
      <c r="D368" s="86" t="str">
        <f>$D$93</f>
        <v>Total:</v>
      </c>
      <c r="E368" s="87">
        <f>SUM(E362:E367)</f>
        <v>0</v>
      </c>
      <c r="F368" s="87">
        <f>SUM(F362:F367)</f>
        <v>0</v>
      </c>
      <c r="G368" s="87">
        <f>SUM(G362:G367)</f>
        <v>0</v>
      </c>
      <c r="H368" s="88">
        <f>SUM(H362:H367)</f>
        <v>0</v>
      </c>
      <c r="I368" s="88">
        <f>SUM(I362:I367)</f>
        <v>0</v>
      </c>
      <c r="J368" s="164"/>
      <c r="L368" s="38" t="str">
        <f>D368</f>
        <v>Total:</v>
      </c>
      <c r="M368" s="30">
        <f>SUM(M362:M367)</f>
        <v>0</v>
      </c>
      <c r="N368" s="30">
        <f>SUM(N362:N367)</f>
        <v>0</v>
      </c>
      <c r="O368" s="30">
        <f>SUM(O362:O367)</f>
        <v>0</v>
      </c>
      <c r="P368" s="37"/>
    </row>
    <row r="369" spans="1:16" ht="15.75" hidden="1" customHeight="1" thickBot="1" x14ac:dyDescent="0.4">
      <c r="D369" s="61"/>
      <c r="H369" s="4"/>
      <c r="L369" s="30" t="s">
        <v>45</v>
      </c>
      <c r="M369" s="39" t="str">
        <f t="shared" ref="M369:O369" si="57">IF(M361=0,"NA",M368/M361)</f>
        <v>NA</v>
      </c>
      <c r="N369" s="39" t="str">
        <f t="shared" si="57"/>
        <v>NA</v>
      </c>
      <c r="O369" s="39" t="str">
        <f t="shared" si="57"/>
        <v>NA</v>
      </c>
      <c r="P369" s="37"/>
    </row>
    <row r="370" spans="1:16" ht="15.75" hidden="1" customHeight="1" thickBot="1" x14ac:dyDescent="0.4">
      <c r="D370" s="449" t="str">
        <f>'Control Panel'!F73&amp;" - "&amp;'Control Panel'!E73</f>
        <v>4.28 - Module 27</v>
      </c>
      <c r="E370" s="450"/>
      <c r="F370" s="450"/>
      <c r="G370" s="20"/>
      <c r="H370" s="20"/>
      <c r="I370" s="20" t="str">
        <f>$I$84</f>
        <v xml:space="preserve">Overall Compliance: </v>
      </c>
      <c r="J370" s="21" t="str">
        <f>IF(SUM(M379:O379)=0,"N/A",SUM(M379:O379)/SUM(M372:O372))</f>
        <v>N/A</v>
      </c>
      <c r="L370" s="30"/>
      <c r="M370" s="30"/>
      <c r="N370" s="30"/>
      <c r="O370" s="30"/>
      <c r="P370" s="37"/>
    </row>
    <row r="371" spans="1:16" ht="15.75" hidden="1" customHeight="1" thickBot="1" x14ac:dyDescent="0.4">
      <c r="D371" s="451" t="str">
        <f>$D$85</f>
        <v>Availability</v>
      </c>
      <c r="E371" s="453" t="str">
        <f>$E$85</f>
        <v>Priority</v>
      </c>
      <c r="F371" s="453"/>
      <c r="G371" s="453"/>
      <c r="H371" s="454" t="str">
        <f>$H$85</f>
        <v>Total</v>
      </c>
      <c r="I371" s="456" t="str">
        <f>$I$85</f>
        <v>Comments</v>
      </c>
      <c r="J371" s="469" t="str">
        <f>$J$85</f>
        <v>Availability by Type</v>
      </c>
      <c r="L371" s="30"/>
      <c r="M371" s="38" t="str">
        <f>'Control Panel'!$F$31</f>
        <v>H</v>
      </c>
      <c r="N371" s="38" t="str">
        <f>'Control Panel'!$F$32</f>
        <v>M</v>
      </c>
      <c r="O371" s="38" t="str">
        <f>'Control Panel'!$F$33</f>
        <v>L</v>
      </c>
      <c r="P371" s="37"/>
    </row>
    <row r="372" spans="1:16" ht="15.75" hidden="1" customHeight="1" thickBot="1" x14ac:dyDescent="0.4">
      <c r="D372" s="452"/>
      <c r="E372" s="77" t="str">
        <f>'Control Panel'!$E$31</f>
        <v>High</v>
      </c>
      <c r="F372" s="78" t="str">
        <f>'Control Panel'!$E$32</f>
        <v>Medium</v>
      </c>
      <c r="G372" s="79" t="str">
        <f>'Control Panel'!$E$33</f>
        <v>Low</v>
      </c>
      <c r="H372" s="455"/>
      <c r="I372" s="457"/>
      <c r="J372" s="470"/>
      <c r="L372" s="38" t="s">
        <v>44</v>
      </c>
      <c r="M372" s="30">
        <f>E379*'Control Panel'!$G$31*'Control Panel'!$G$36</f>
        <v>0</v>
      </c>
      <c r="N372" s="30">
        <f>F379*'Control Panel'!$G$32*'Control Panel'!$G$36</f>
        <v>0</v>
      </c>
      <c r="O372" s="30">
        <f>G379*'Control Panel'!$G$33*'Control Panel'!$G$36</f>
        <v>0</v>
      </c>
      <c r="P372" s="37"/>
    </row>
    <row r="373" spans="1:16" ht="15.75" hidden="1" customHeight="1" thickBot="1" x14ac:dyDescent="0.4">
      <c r="D373" s="90" t="str">
        <f>'Control Panel'!$E$36</f>
        <v>Yes</v>
      </c>
      <c r="E373" s="83">
        <f>COUNTIFS('Module 27'!$C:$C,'Control Panel'!$F$31,'Module 27'!$AB:$AB,'Control Panel'!$F$36)</f>
        <v>0</v>
      </c>
      <c r="F373" s="84">
        <f>COUNTIFS('Module 27'!$C:$C,'Control Panel'!$F$32,'Module 27'!$AB:$AB,'Control Panel'!$F$36)</f>
        <v>0</v>
      </c>
      <c r="G373" s="85">
        <f>COUNTIFS('Module 27'!$C:$C,'Control Panel'!$F$33,'Module 27'!$AB:$AB,'Control Panel'!$F$36)</f>
        <v>0</v>
      </c>
      <c r="H373" s="73">
        <f>SUM(E373:G373)</f>
        <v>0</v>
      </c>
      <c r="I373" s="145">
        <f>COUNTIFS('Module 27'!$G:$G,"&lt;&gt;",'Module 27'!$AB:$AB,'Control Panel'!$F$36)</f>
        <v>0</v>
      </c>
      <c r="J373" s="74"/>
      <c r="L373" s="38" t="str">
        <f>'Control Panel'!$F$36</f>
        <v>Y</v>
      </c>
      <c r="M373" s="30">
        <f>E373*'Control Panel'!$G$31*'Control Panel'!$G$36</f>
        <v>0</v>
      </c>
      <c r="N373" s="30">
        <f>F373*'Control Panel'!$G$32*'Control Panel'!$G$36</f>
        <v>0</v>
      </c>
      <c r="O373" s="30">
        <f>G373*'Control Panel'!$G$33*'Control Panel'!$G$36</f>
        <v>0</v>
      </c>
      <c r="P373" s="37"/>
    </row>
    <row r="374" spans="1:16" ht="15.75" hidden="1" customHeight="1" thickBot="1" x14ac:dyDescent="0.4">
      <c r="D374" s="70" t="str">
        <f>'Control Panel'!$E$37</f>
        <v>Reporting</v>
      </c>
      <c r="E374" s="80">
        <f>COUNTIFS('Module 27'!$C:$C,'Control Panel'!$F$31,'Module 27'!$AB:$AB,'Control Panel'!$F$37)</f>
        <v>0</v>
      </c>
      <c r="F374" s="81">
        <f>COUNTIFS('Module 27'!$C:$C,'Control Panel'!$F$32,'Module 27'!$AB:$AB,'Control Panel'!$F$37)</f>
        <v>0</v>
      </c>
      <c r="G374" s="82">
        <f>COUNTIFS('Module 27'!$C:$C,'Control Panel'!$F$33,'Module 27'!$AB:$AB,'Control Panel'!$F$37)</f>
        <v>0</v>
      </c>
      <c r="H374" s="71">
        <f t="shared" ref="H374:H378" si="58">SUM(E374:G374)</f>
        <v>0</v>
      </c>
      <c r="I374" s="146">
        <f>COUNTIFS('Module 27'!$G:$G,"&lt;&gt;",'Module 27'!$AB:$AB,'Control Panel'!$F$37)</f>
        <v>0</v>
      </c>
      <c r="J374" s="138"/>
      <c r="L374" s="38" t="str">
        <f>'Control Panel'!$F$37</f>
        <v>R</v>
      </c>
      <c r="M374" s="30">
        <f>E374*'Control Panel'!$G$31*'Control Panel'!$G$37</f>
        <v>0</v>
      </c>
      <c r="N374" s="30">
        <f>F374*'Control Panel'!$G$32*'Control Panel'!$G$37</f>
        <v>0</v>
      </c>
      <c r="O374" s="30">
        <f>G374*'Control Panel'!$G$33*'Control Panel'!$G$37</f>
        <v>0</v>
      </c>
      <c r="P374" s="37"/>
    </row>
    <row r="375" spans="1:16" ht="15.75" hidden="1" customHeight="1" thickBot="1" x14ac:dyDescent="0.4">
      <c r="D375" s="72" t="str">
        <f>'Control Panel'!$E$38</f>
        <v>Third Party</v>
      </c>
      <c r="E375" s="83">
        <f>COUNTIFS('Module 27'!$C:$C,'Control Panel'!$F$31,'Module 27'!$AB:$AB,'Control Panel'!$F$38)</f>
        <v>0</v>
      </c>
      <c r="F375" s="84">
        <f>COUNTIFS('Module 27'!$C:$C,'Control Panel'!$F$32,'Module 27'!$AB:$AB,'Control Panel'!$F$38)</f>
        <v>0</v>
      </c>
      <c r="G375" s="85">
        <f>COUNTIFS('Module 27'!$C:$C,'Control Panel'!$F$33,'Module 27'!$AB:$AB,'Control Panel'!$F$38)</f>
        <v>0</v>
      </c>
      <c r="H375" s="73">
        <f t="shared" si="58"/>
        <v>0</v>
      </c>
      <c r="I375" s="145">
        <f>COUNTIFS('Module 27'!$G:$G,"&lt;&gt;",'Module 27'!$AB:$AB,'Control Panel'!$F$38)</f>
        <v>0</v>
      </c>
      <c r="J375" s="138"/>
      <c r="L375" s="38" t="str">
        <f>'Control Panel'!$F$38</f>
        <v>T</v>
      </c>
      <c r="M375" s="30">
        <f>E375*'Control Panel'!$G$31*'Control Panel'!$G$38</f>
        <v>0</v>
      </c>
      <c r="N375" s="30">
        <f>F375*'Control Panel'!$G$32*'Control Panel'!$G$38</f>
        <v>0</v>
      </c>
      <c r="O375" s="30">
        <f>G375*'Control Panel'!$G$33*'Control Panel'!$G$38</f>
        <v>0</v>
      </c>
      <c r="P375" s="37"/>
    </row>
    <row r="376" spans="1:16" ht="15.75" hidden="1" customHeight="1" thickBot="1" x14ac:dyDescent="0.4">
      <c r="A376" s="22" t="s">
        <v>39</v>
      </c>
      <c r="B376" s="160"/>
      <c r="D376" s="75" t="str">
        <f>'Control Panel'!$E$39</f>
        <v>Modification</v>
      </c>
      <c r="E376" s="80">
        <f>COUNTIFS('Module 27'!$C:$C,'Control Panel'!$F$31,'Module 27'!$AB:$AB,'Control Panel'!$F$39)</f>
        <v>0</v>
      </c>
      <c r="F376" s="81">
        <f>COUNTIFS('Module 27'!$C:$C,'Control Panel'!$F$32,'Module 27'!$AB:$AB,'Control Panel'!$F$39)</f>
        <v>0</v>
      </c>
      <c r="G376" s="82">
        <f>COUNTIFS('Module 27'!$C:$C,'Control Panel'!$F$33,'Module 27'!$AB:$AB,'Control Panel'!$F$39)</f>
        <v>0</v>
      </c>
      <c r="H376" s="71">
        <f t="shared" si="58"/>
        <v>0</v>
      </c>
      <c r="I376" s="146">
        <f>COUNTIFS('Module 27'!$G:$G,"&lt;&gt;",'Module 27'!$AB:$AB,'Control Panel'!$F$39)</f>
        <v>0</v>
      </c>
      <c r="J376" s="138"/>
      <c r="L376" s="38" t="str">
        <f>'Control Panel'!$F$39</f>
        <v>M</v>
      </c>
      <c r="M376" s="30">
        <f>E376*'Control Panel'!$G$31*'Control Panel'!$G$39</f>
        <v>0</v>
      </c>
      <c r="N376" s="30">
        <f>F376*'Control Panel'!$G$32*'Control Panel'!$G$39</f>
        <v>0</v>
      </c>
      <c r="O376" s="30">
        <f>G376*'Control Panel'!$G$33*'Control Panel'!$G$39</f>
        <v>0</v>
      </c>
      <c r="P376" s="37"/>
    </row>
    <row r="377" spans="1:16" ht="15.75" hidden="1" customHeight="1" thickBot="1" x14ac:dyDescent="0.4">
      <c r="A377" s="23" t="s">
        <v>40</v>
      </c>
      <c r="B377" s="161"/>
      <c r="D377" s="76" t="str">
        <f>'Control Panel'!$E$40</f>
        <v>Future</v>
      </c>
      <c r="E377" s="83">
        <f>COUNTIFS('Module 27'!$C:$C,'Control Panel'!$F$31,'Module 27'!$AB:$AB,'Control Panel'!$F$40)</f>
        <v>0</v>
      </c>
      <c r="F377" s="84">
        <f>COUNTIFS('Module 27'!$C:$C,'Control Panel'!$F$32,'Module 27'!$AB:$AB,'Control Panel'!$F$40)</f>
        <v>0</v>
      </c>
      <c r="G377" s="85">
        <f>COUNTIFS('Module 27'!$C:$C,'Control Panel'!$F$33,'Module 27'!$AB:$AB,'Control Panel'!$F$40)</f>
        <v>0</v>
      </c>
      <c r="H377" s="73">
        <f t="shared" si="58"/>
        <v>0</v>
      </c>
      <c r="I377" s="145">
        <f>COUNTIFS('Module 27'!$G:$G,"&lt;&gt;",'Module 27'!$AB:$AB,'Control Panel'!$F$40)</f>
        <v>0</v>
      </c>
      <c r="J377" s="138"/>
      <c r="L377" s="38" t="str">
        <f>'Control Panel'!$F$40</f>
        <v>F</v>
      </c>
      <c r="M377" s="30">
        <f>E377*'Control Panel'!$G$31*'Control Panel'!$G$40</f>
        <v>0</v>
      </c>
      <c r="N377" s="30">
        <f>F377*'Control Panel'!$G$32*'Control Panel'!$G$40</f>
        <v>0</v>
      </c>
      <c r="O377" s="30">
        <f>G377*'Control Panel'!$G$33*'Control Panel'!$G$40</f>
        <v>0</v>
      </c>
      <c r="P377" s="37"/>
    </row>
    <row r="378" spans="1:16" ht="15.75" hidden="1" customHeight="1" thickBot="1" x14ac:dyDescent="0.4">
      <c r="A378" s="26" t="str">
        <f>IF('Module 27'!$AC$12&gt;0,"Yes","No")</f>
        <v>No</v>
      </c>
      <c r="B378" s="162">
        <f>IF(A378="Yes",1,0)</f>
        <v>0</v>
      </c>
      <c r="D378" s="89" t="str">
        <f>'Control Panel'!$E$41</f>
        <v>Not Available</v>
      </c>
      <c r="E378" s="80">
        <f>COUNTIFS('Module 27'!$C:$C,'Control Panel'!$F$31,'Module 27'!$AB:$AB,'Control Panel'!$F$41)</f>
        <v>0</v>
      </c>
      <c r="F378" s="81">
        <f>COUNTIFS('Module 27'!$C:$C,'Control Panel'!$F$32,'Module 27'!$AB:$AB,'Control Panel'!$F$41)</f>
        <v>0</v>
      </c>
      <c r="G378" s="82">
        <f>COUNTIFS('Module 27'!$C:$C,'Control Panel'!$F$33,'Module 27'!$AB:$AB,'Control Panel'!$F$41)</f>
        <v>0</v>
      </c>
      <c r="H378" s="71">
        <f t="shared" si="58"/>
        <v>0</v>
      </c>
      <c r="I378" s="146">
        <f>COUNTIFS('Module 27'!$G:$G,"&lt;&gt;",'Module 27'!$AB:$AB,'Control Panel'!$F$41)</f>
        <v>0</v>
      </c>
      <c r="J378" s="138"/>
      <c r="L378" s="38" t="str">
        <f>'Control Panel'!$F$41</f>
        <v>N</v>
      </c>
      <c r="M378" s="30">
        <f>E378*'Control Panel'!$G$31*'Control Panel'!$G$41</f>
        <v>0</v>
      </c>
      <c r="N378" s="30">
        <f>F378*'Control Panel'!$G$32*'Control Panel'!$G$41</f>
        <v>0</v>
      </c>
      <c r="O378" s="30">
        <f>G378*'Control Panel'!$G$33*'Control Panel'!$G$41</f>
        <v>0</v>
      </c>
      <c r="P378" s="37"/>
    </row>
    <row r="379" spans="1:16" ht="15.75" hidden="1" customHeight="1" thickBot="1" x14ac:dyDescent="0.4">
      <c r="D379" s="86" t="str">
        <f>$D$93</f>
        <v>Total:</v>
      </c>
      <c r="E379" s="87">
        <f>SUM(E373:E378)</f>
        <v>0</v>
      </c>
      <c r="F379" s="87">
        <f>SUM(F373:F378)</f>
        <v>0</v>
      </c>
      <c r="G379" s="87">
        <f>SUM(G373:G378)</f>
        <v>0</v>
      </c>
      <c r="H379" s="88">
        <f>SUM(H373:H378)</f>
        <v>0</v>
      </c>
      <c r="I379" s="88">
        <f>SUM(I373:I378)</f>
        <v>0</v>
      </c>
      <c r="J379" s="164"/>
      <c r="L379" s="38" t="str">
        <f>D379</f>
        <v>Total:</v>
      </c>
      <c r="M379" s="30">
        <f>SUM(M373:M378)</f>
        <v>0</v>
      </c>
      <c r="N379" s="30">
        <f>SUM(N373:N378)</f>
        <v>0</v>
      </c>
      <c r="O379" s="30">
        <f>SUM(O373:O378)</f>
        <v>0</v>
      </c>
      <c r="P379" s="37"/>
    </row>
    <row r="380" spans="1:16" ht="15.75" hidden="1" customHeight="1" thickBot="1" x14ac:dyDescent="0.4">
      <c r="H380" s="4"/>
      <c r="L380" s="30" t="s">
        <v>45</v>
      </c>
      <c r="M380" s="39" t="str">
        <f t="shared" ref="M380:O380" si="59">IF(M372=0,"NA",M379/M372)</f>
        <v>NA</v>
      </c>
      <c r="N380" s="39" t="str">
        <f t="shared" si="59"/>
        <v>NA</v>
      </c>
      <c r="O380" s="39" t="str">
        <f t="shared" si="59"/>
        <v>NA</v>
      </c>
      <c r="P380" s="37"/>
    </row>
    <row r="381" spans="1:16" ht="15.75" hidden="1" customHeight="1" thickBot="1" x14ac:dyDescent="0.4">
      <c r="D381" s="449" t="str">
        <f>'Control Panel'!F74&amp;" - "&amp;'Control Panel'!E74</f>
        <v>4.29 - Module 28</v>
      </c>
      <c r="E381" s="450"/>
      <c r="F381" s="450"/>
      <c r="G381" s="20"/>
      <c r="H381" s="20"/>
      <c r="I381" s="20" t="str">
        <f>$I$84</f>
        <v xml:space="preserve">Overall Compliance: </v>
      </c>
      <c r="J381" s="21" t="str">
        <f>IF(SUM(M390:O390)=0,"N/A",SUM(M390:O390)/SUM(M383:O383))</f>
        <v>N/A</v>
      </c>
      <c r="L381" s="30"/>
      <c r="M381" s="30"/>
      <c r="N381" s="30"/>
      <c r="O381" s="30"/>
      <c r="P381" s="37"/>
    </row>
    <row r="382" spans="1:16" ht="15.75" hidden="1" customHeight="1" thickBot="1" x14ac:dyDescent="0.4">
      <c r="D382" s="451" t="str">
        <f>$D$85</f>
        <v>Availability</v>
      </c>
      <c r="E382" s="453" t="str">
        <f>$E$85</f>
        <v>Priority</v>
      </c>
      <c r="F382" s="453"/>
      <c r="G382" s="453"/>
      <c r="H382" s="454" t="str">
        <f>$H$85</f>
        <v>Total</v>
      </c>
      <c r="I382" s="456" t="str">
        <f>$I$85</f>
        <v>Comments</v>
      </c>
      <c r="J382" s="469" t="str">
        <f>$J$85</f>
        <v>Availability by Type</v>
      </c>
      <c r="L382" s="30"/>
      <c r="M382" s="38" t="str">
        <f>'Control Panel'!$F$31</f>
        <v>H</v>
      </c>
      <c r="N382" s="38" t="str">
        <f>'Control Panel'!$F$32</f>
        <v>M</v>
      </c>
      <c r="O382" s="38" t="str">
        <f>'Control Panel'!$F$33</f>
        <v>L</v>
      </c>
      <c r="P382" s="37"/>
    </row>
    <row r="383" spans="1:16" ht="15.75" hidden="1" customHeight="1" thickBot="1" x14ac:dyDescent="0.4">
      <c r="D383" s="452"/>
      <c r="E383" s="77" t="str">
        <f>'Control Panel'!$E$31</f>
        <v>High</v>
      </c>
      <c r="F383" s="78" t="str">
        <f>'Control Panel'!$E$32</f>
        <v>Medium</v>
      </c>
      <c r="G383" s="79" t="str">
        <f>'Control Panel'!$E$33</f>
        <v>Low</v>
      </c>
      <c r="H383" s="455"/>
      <c r="I383" s="457"/>
      <c r="J383" s="470"/>
      <c r="L383" s="38" t="s">
        <v>44</v>
      </c>
      <c r="M383" s="30">
        <f>E390*'Control Panel'!$G$31*'Control Panel'!$G$36</f>
        <v>0</v>
      </c>
      <c r="N383" s="30">
        <f>F390*'Control Panel'!$G$32*'Control Panel'!$G$36</f>
        <v>0</v>
      </c>
      <c r="O383" s="30">
        <f>G390*'Control Panel'!$G$33*'Control Panel'!$G$36</f>
        <v>0</v>
      </c>
      <c r="P383" s="37"/>
    </row>
    <row r="384" spans="1:16" ht="15.75" hidden="1" customHeight="1" thickBot="1" x14ac:dyDescent="0.4">
      <c r="D384" s="90" t="str">
        <f>'Control Panel'!$E$36</f>
        <v>Yes</v>
      </c>
      <c r="E384" s="83">
        <f>COUNTIFS('Module 28'!$C:$C,'Control Panel'!$F$31,'Module 28'!$AB:$AB,'Control Panel'!$F$36)</f>
        <v>0</v>
      </c>
      <c r="F384" s="84">
        <f>COUNTIFS('Module 28'!$C:$C,'Control Panel'!$F$32,'Module 28'!$AB:$AB,'Control Panel'!$F$36)</f>
        <v>0</v>
      </c>
      <c r="G384" s="85">
        <f>COUNTIFS('Module 28'!$C:$C,'Control Panel'!$F$33,'Module 28'!$AB:$AB,'Control Panel'!$F$36)</f>
        <v>0</v>
      </c>
      <c r="H384" s="73">
        <f>SUM(E384:G384)</f>
        <v>0</v>
      </c>
      <c r="I384" s="145">
        <f>COUNTIFS('Module 28'!$G:$G,"&lt;&gt;",'Module 28'!$AB:$AB,'Control Panel'!$F$36)</f>
        <v>0</v>
      </c>
      <c r="J384" s="74"/>
      <c r="L384" s="38" t="str">
        <f>'Control Panel'!$F$36</f>
        <v>Y</v>
      </c>
      <c r="M384" s="30">
        <f>E384*'Control Panel'!$G$31*'Control Panel'!$G$36</f>
        <v>0</v>
      </c>
      <c r="N384" s="30">
        <f>F384*'Control Panel'!$G$32*'Control Panel'!$G$36</f>
        <v>0</v>
      </c>
      <c r="O384" s="30">
        <f>G384*'Control Panel'!$G$33*'Control Panel'!$G$36</f>
        <v>0</v>
      </c>
      <c r="P384" s="37"/>
    </row>
    <row r="385" spans="1:16" ht="15.75" hidden="1" customHeight="1" thickBot="1" x14ac:dyDescent="0.4">
      <c r="D385" s="70" t="str">
        <f>'Control Panel'!$E$37</f>
        <v>Reporting</v>
      </c>
      <c r="E385" s="80">
        <f>COUNTIFS('Module 28'!$C:$C,'Control Panel'!$F$31,'Module 28'!$AB:$AB,'Control Panel'!$F$37)</f>
        <v>0</v>
      </c>
      <c r="F385" s="81">
        <f>COUNTIFS('Module 28'!$C:$C,'Control Panel'!$F$32,'Module 28'!$AB:$AB,'Control Panel'!$F$37)</f>
        <v>0</v>
      </c>
      <c r="G385" s="82">
        <f>COUNTIFS('Module 28'!$C:$C,'Control Panel'!$F$33,'Module 28'!$AB:$AB,'Control Panel'!$F$37)</f>
        <v>0</v>
      </c>
      <c r="H385" s="71">
        <f t="shared" ref="H385:H389" si="60">SUM(E385:G385)</f>
        <v>0</v>
      </c>
      <c r="I385" s="146">
        <f>COUNTIFS('Module 28'!$G:$G,"&lt;&gt;",'Module 28'!$AB:$AB,'Control Panel'!$F$37)</f>
        <v>0</v>
      </c>
      <c r="J385" s="138"/>
      <c r="L385" s="38" t="str">
        <f>'Control Panel'!$F$37</f>
        <v>R</v>
      </c>
      <c r="M385" s="30">
        <f>E385*'Control Panel'!$G$31*'Control Panel'!$G$37</f>
        <v>0</v>
      </c>
      <c r="N385" s="30">
        <f>F385*'Control Panel'!$G$32*'Control Panel'!$G$37</f>
        <v>0</v>
      </c>
      <c r="O385" s="30">
        <f>G385*'Control Panel'!$G$33*'Control Panel'!$G$37</f>
        <v>0</v>
      </c>
      <c r="P385" s="37"/>
    </row>
    <row r="386" spans="1:16" ht="15.75" hidden="1" customHeight="1" thickBot="1" x14ac:dyDescent="0.4">
      <c r="D386" s="72" t="str">
        <f>'Control Panel'!$E$38</f>
        <v>Third Party</v>
      </c>
      <c r="E386" s="83">
        <f>COUNTIFS('Module 28'!$C:$C,'Control Panel'!$F$31,'Module 28'!$AB:$AB,'Control Panel'!$F$38)</f>
        <v>0</v>
      </c>
      <c r="F386" s="84">
        <f>COUNTIFS('Module 28'!$C:$C,'Control Panel'!$F$32,'Module 28'!$AB:$AB,'Control Panel'!$F$38)</f>
        <v>0</v>
      </c>
      <c r="G386" s="85">
        <f>COUNTIFS('Module 28'!$C:$C,'Control Panel'!$F$33,'Module 28'!$AB:$AB,'Control Panel'!$F$38)</f>
        <v>0</v>
      </c>
      <c r="H386" s="73">
        <f t="shared" si="60"/>
        <v>0</v>
      </c>
      <c r="I386" s="145">
        <f>COUNTIFS('Module 28'!$G:$G,"&lt;&gt;",'Module 28'!$AB:$AB,'Control Panel'!$F$38)</f>
        <v>0</v>
      </c>
      <c r="J386" s="138"/>
      <c r="L386" s="38" t="str">
        <f>'Control Panel'!$F$38</f>
        <v>T</v>
      </c>
      <c r="M386" s="30">
        <f>E386*'Control Panel'!$G$31*'Control Panel'!$G$38</f>
        <v>0</v>
      </c>
      <c r="N386" s="30">
        <f>F386*'Control Panel'!$G$32*'Control Panel'!$G$38</f>
        <v>0</v>
      </c>
      <c r="O386" s="30">
        <f>G386*'Control Panel'!$G$33*'Control Panel'!$G$38</f>
        <v>0</v>
      </c>
      <c r="P386" s="37"/>
    </row>
    <row r="387" spans="1:16" ht="15.75" hidden="1" customHeight="1" thickBot="1" x14ac:dyDescent="0.4">
      <c r="A387" s="22" t="s">
        <v>39</v>
      </c>
      <c r="B387" s="160"/>
      <c r="D387" s="75" t="str">
        <f>'Control Panel'!$E$39</f>
        <v>Modification</v>
      </c>
      <c r="E387" s="80">
        <f>COUNTIFS('Module 28'!$C:$C,'Control Panel'!$F$31,'Module 28'!$AB:$AB,'Control Panel'!$F$39)</f>
        <v>0</v>
      </c>
      <c r="F387" s="81">
        <f>COUNTIFS('Module 28'!$C:$C,'Control Panel'!$F$32,'Module 28'!$AB:$AB,'Control Panel'!$F$39)</f>
        <v>0</v>
      </c>
      <c r="G387" s="82">
        <f>COUNTIFS('Module 28'!$C:$C,'Control Panel'!$F$33,'Module 28'!$AB:$AB,'Control Panel'!$F$39)</f>
        <v>0</v>
      </c>
      <c r="H387" s="71">
        <f t="shared" si="60"/>
        <v>0</v>
      </c>
      <c r="I387" s="146">
        <f>COUNTIFS('Module 28'!$G:$G,"&lt;&gt;",'Module 28'!$AB:$AB,'Control Panel'!$F$39)</f>
        <v>0</v>
      </c>
      <c r="J387" s="138"/>
      <c r="L387" s="38" t="str">
        <f>'Control Panel'!$F$39</f>
        <v>M</v>
      </c>
      <c r="M387" s="30">
        <f>E387*'Control Panel'!$G$31*'Control Panel'!$G$39</f>
        <v>0</v>
      </c>
      <c r="N387" s="30">
        <f>F387*'Control Panel'!$G$32*'Control Panel'!$G$39</f>
        <v>0</v>
      </c>
      <c r="O387" s="30">
        <f>G387*'Control Panel'!$G$33*'Control Panel'!$G$39</f>
        <v>0</v>
      </c>
      <c r="P387" s="37"/>
    </row>
    <row r="388" spans="1:16" ht="15.75" hidden="1" customHeight="1" thickBot="1" x14ac:dyDescent="0.4">
      <c r="A388" s="23" t="s">
        <v>40</v>
      </c>
      <c r="B388" s="161"/>
      <c r="D388" s="76" t="str">
        <f>'Control Panel'!$E$40</f>
        <v>Future</v>
      </c>
      <c r="E388" s="83">
        <f>COUNTIFS('Module 28'!$C:$C,'Control Panel'!$F$31,'Module 28'!$AB:$AB,'Control Panel'!$F$40)</f>
        <v>0</v>
      </c>
      <c r="F388" s="84">
        <f>COUNTIFS('Module 28'!$C:$C,'Control Panel'!$F$32,'Module 28'!$AB:$AB,'Control Panel'!$F$40)</f>
        <v>0</v>
      </c>
      <c r="G388" s="85">
        <f>COUNTIFS('Module 28'!$C:$C,'Control Panel'!$F$33,'Module 28'!$AB:$AB,'Control Panel'!$F$40)</f>
        <v>0</v>
      </c>
      <c r="H388" s="73">
        <f t="shared" si="60"/>
        <v>0</v>
      </c>
      <c r="I388" s="145">
        <f>COUNTIFS('Module 28'!$G:$G,"&lt;&gt;",'Module 28'!$AB:$AB,'Control Panel'!$F$40)</f>
        <v>0</v>
      </c>
      <c r="J388" s="138"/>
      <c r="L388" s="38" t="str">
        <f>'Control Panel'!$F$40</f>
        <v>F</v>
      </c>
      <c r="M388" s="30">
        <f>E388*'Control Panel'!$G$31*'Control Panel'!$G$40</f>
        <v>0</v>
      </c>
      <c r="N388" s="30">
        <f>F388*'Control Panel'!$G$32*'Control Panel'!$G$40</f>
        <v>0</v>
      </c>
      <c r="O388" s="30">
        <f>G388*'Control Panel'!$G$33*'Control Panel'!$G$40</f>
        <v>0</v>
      </c>
      <c r="P388" s="37"/>
    </row>
    <row r="389" spans="1:16" ht="15.75" hidden="1" customHeight="1" thickBot="1" x14ac:dyDescent="0.4">
      <c r="A389" s="26" t="str">
        <f>IF('Module 28'!$AC$12&gt;0,"Yes","No")</f>
        <v>No</v>
      </c>
      <c r="B389" s="162">
        <f>IF(A389="Yes",1,0)</f>
        <v>0</v>
      </c>
      <c r="D389" s="89" t="str">
        <f>'Control Panel'!$E$41</f>
        <v>Not Available</v>
      </c>
      <c r="E389" s="80">
        <f>COUNTIFS('Module 28'!$C:$C,'Control Panel'!$F$31,'Module 28'!$AB:$AB,'Control Panel'!$F$41)</f>
        <v>0</v>
      </c>
      <c r="F389" s="81">
        <f>COUNTIFS('Module 28'!$C:$C,'Control Panel'!$F$32,'Module 28'!$AB:$AB,'Control Panel'!$F$41)</f>
        <v>0</v>
      </c>
      <c r="G389" s="82">
        <f>COUNTIFS('Module 28'!$C:$C,'Control Panel'!$F$33,'Module 28'!$AB:$AB,'Control Panel'!$F$41)</f>
        <v>0</v>
      </c>
      <c r="H389" s="71">
        <f t="shared" si="60"/>
        <v>0</v>
      </c>
      <c r="I389" s="146">
        <f>COUNTIFS('Module 28'!$G:$G,"&lt;&gt;",'Module 28'!$AB:$AB,'Control Panel'!$F$41)</f>
        <v>0</v>
      </c>
      <c r="J389" s="138"/>
      <c r="L389" s="38" t="str">
        <f>'Control Panel'!$F$41</f>
        <v>N</v>
      </c>
      <c r="M389" s="30">
        <f>E389*'Control Panel'!$G$31*'Control Panel'!$G$41</f>
        <v>0</v>
      </c>
      <c r="N389" s="30">
        <f>F389*'Control Panel'!$G$32*'Control Panel'!$G$41</f>
        <v>0</v>
      </c>
      <c r="O389" s="30">
        <f>G389*'Control Panel'!$G$33*'Control Panel'!$G$41</f>
        <v>0</v>
      </c>
      <c r="P389" s="37"/>
    </row>
    <row r="390" spans="1:16" ht="15.75" hidden="1" customHeight="1" thickBot="1" x14ac:dyDescent="0.4">
      <c r="D390" s="86" t="str">
        <f>$D$93</f>
        <v>Total:</v>
      </c>
      <c r="E390" s="87">
        <f>SUM(E384:E389)</f>
        <v>0</v>
      </c>
      <c r="F390" s="87">
        <f>SUM(F384:F389)</f>
        <v>0</v>
      </c>
      <c r="G390" s="87">
        <f>SUM(G384:G389)</f>
        <v>0</v>
      </c>
      <c r="H390" s="88">
        <f>SUM(H384:H389)</f>
        <v>0</v>
      </c>
      <c r="I390" s="88">
        <f>SUM(I384:I389)</f>
        <v>0</v>
      </c>
      <c r="J390" s="164"/>
      <c r="L390" s="38" t="str">
        <f>D390</f>
        <v>Total:</v>
      </c>
      <c r="M390" s="30">
        <f>SUM(M384:M389)</f>
        <v>0</v>
      </c>
      <c r="N390" s="30">
        <f>SUM(N384:N389)</f>
        <v>0</v>
      </c>
      <c r="O390" s="30">
        <f>SUM(O384:O389)</f>
        <v>0</v>
      </c>
      <c r="P390" s="37"/>
    </row>
    <row r="391" spans="1:16" ht="15.75" hidden="1" customHeight="1" thickBot="1" x14ac:dyDescent="0.4">
      <c r="D391" s="61"/>
      <c r="H391" s="4"/>
      <c r="L391" s="30" t="s">
        <v>45</v>
      </c>
      <c r="M391" s="39" t="str">
        <f t="shared" ref="M391:O391" si="61">IF(M383=0,"NA",M390/M383)</f>
        <v>NA</v>
      </c>
      <c r="N391" s="39" t="str">
        <f t="shared" si="61"/>
        <v>NA</v>
      </c>
      <c r="O391" s="39" t="str">
        <f t="shared" si="61"/>
        <v>NA</v>
      </c>
      <c r="P391" s="37"/>
    </row>
    <row r="392" spans="1:16" ht="15.75" hidden="1" customHeight="1" thickBot="1" x14ac:dyDescent="0.4">
      <c r="D392" s="449" t="str">
        <f>'Control Panel'!F75&amp;" - "&amp;'Control Panel'!E75</f>
        <v>4.30 - Module 29</v>
      </c>
      <c r="E392" s="450"/>
      <c r="F392" s="450"/>
      <c r="G392" s="20"/>
      <c r="H392" s="20"/>
      <c r="I392" s="20" t="str">
        <f>$I$84</f>
        <v xml:space="preserve">Overall Compliance: </v>
      </c>
      <c r="J392" s="21" t="str">
        <f>IF(SUM(M401:O401)=0,"N/A",SUM(M401:O401)/SUM(M394:O394))</f>
        <v>N/A</v>
      </c>
      <c r="L392" s="30"/>
      <c r="M392" s="30"/>
      <c r="N392" s="30"/>
      <c r="O392" s="30"/>
      <c r="P392" s="37"/>
    </row>
    <row r="393" spans="1:16" ht="15.75" hidden="1" customHeight="1" thickBot="1" x14ac:dyDescent="0.4">
      <c r="D393" s="451" t="str">
        <f>$D$85</f>
        <v>Availability</v>
      </c>
      <c r="E393" s="453" t="str">
        <f>$E$85</f>
        <v>Priority</v>
      </c>
      <c r="F393" s="453"/>
      <c r="G393" s="453"/>
      <c r="H393" s="454" t="str">
        <f>$H$85</f>
        <v>Total</v>
      </c>
      <c r="I393" s="456" t="str">
        <f>$I$85</f>
        <v>Comments</v>
      </c>
      <c r="J393" s="469" t="str">
        <f>$J$85</f>
        <v>Availability by Type</v>
      </c>
      <c r="L393" s="30"/>
      <c r="M393" s="38" t="str">
        <f>'Control Panel'!$F$31</f>
        <v>H</v>
      </c>
      <c r="N393" s="38" t="str">
        <f>'Control Panel'!$F$32</f>
        <v>M</v>
      </c>
      <c r="O393" s="38" t="str">
        <f>'Control Panel'!$F$33</f>
        <v>L</v>
      </c>
      <c r="P393" s="37"/>
    </row>
    <row r="394" spans="1:16" ht="15.75" hidden="1" customHeight="1" thickBot="1" x14ac:dyDescent="0.4">
      <c r="D394" s="452"/>
      <c r="E394" s="77" t="str">
        <f>'Control Panel'!$E$31</f>
        <v>High</v>
      </c>
      <c r="F394" s="78" t="str">
        <f>'Control Panel'!$E$32</f>
        <v>Medium</v>
      </c>
      <c r="G394" s="79" t="str">
        <f>'Control Panel'!$E$33</f>
        <v>Low</v>
      </c>
      <c r="H394" s="455"/>
      <c r="I394" s="457"/>
      <c r="J394" s="470"/>
      <c r="L394" s="38" t="s">
        <v>44</v>
      </c>
      <c r="M394" s="30">
        <f>E401*'Control Panel'!$G$31*'Control Panel'!$G$36</f>
        <v>0</v>
      </c>
      <c r="N394" s="30">
        <f>F401*'Control Panel'!$G$32*'Control Panel'!$G$36</f>
        <v>0</v>
      </c>
      <c r="O394" s="30">
        <f>G401*'Control Panel'!$G$33*'Control Panel'!$G$36</f>
        <v>0</v>
      </c>
      <c r="P394" s="37"/>
    </row>
    <row r="395" spans="1:16" ht="15.75" hidden="1" customHeight="1" thickBot="1" x14ac:dyDescent="0.4">
      <c r="D395" s="90" t="str">
        <f>'Control Panel'!$E$36</f>
        <v>Yes</v>
      </c>
      <c r="E395" s="83">
        <f>COUNTIFS('Module 29'!$C:$C,'Control Panel'!$F$31,'Module 29'!$AB:$AB,'Control Panel'!$F$36)</f>
        <v>0</v>
      </c>
      <c r="F395" s="84">
        <f>COUNTIFS('Module 29'!$C:$C,'Control Panel'!$F$32,'Module 29'!$AB:$AB,'Control Panel'!$F$36)</f>
        <v>0</v>
      </c>
      <c r="G395" s="85">
        <f>COUNTIFS('Module 29'!$C:$C,'Control Panel'!$F$33,'Module 29'!$AB:$AB,'Control Panel'!$F$36)</f>
        <v>0</v>
      </c>
      <c r="H395" s="73">
        <f>SUM(E395:G395)</f>
        <v>0</v>
      </c>
      <c r="I395" s="145">
        <f>COUNTIFS('Module 29'!$G:$G,"&lt;&gt;",'Module 29'!$AB:$AB,'Control Panel'!$F$36)</f>
        <v>0</v>
      </c>
      <c r="J395" s="74"/>
      <c r="L395" s="38" t="str">
        <f>'Control Panel'!$F$36</f>
        <v>Y</v>
      </c>
      <c r="M395" s="30">
        <f>E395*'Control Panel'!$G$31*'Control Panel'!$G$36</f>
        <v>0</v>
      </c>
      <c r="N395" s="30">
        <f>F395*'Control Panel'!$G$32*'Control Panel'!$G$36</f>
        <v>0</v>
      </c>
      <c r="O395" s="30">
        <f>G395*'Control Panel'!$G$33*'Control Panel'!$G$36</f>
        <v>0</v>
      </c>
      <c r="P395" s="37"/>
    </row>
    <row r="396" spans="1:16" ht="15.75" hidden="1" customHeight="1" thickBot="1" x14ac:dyDescent="0.4">
      <c r="D396" s="70" t="str">
        <f>'Control Panel'!$E$37</f>
        <v>Reporting</v>
      </c>
      <c r="E396" s="80">
        <f>COUNTIFS('Module 29'!$C:$C,'Control Panel'!$F$31,'Module 29'!$AB:$AB,'Control Panel'!$F$37)</f>
        <v>0</v>
      </c>
      <c r="F396" s="81">
        <f>COUNTIFS('Module 29'!$C:$C,'Control Panel'!$F$32,'Module 29'!$AB:$AB,'Control Panel'!$F$37)</f>
        <v>0</v>
      </c>
      <c r="G396" s="82">
        <f>COUNTIFS('Module 29'!$C:$C,'Control Panel'!$F$33,'Module 29'!$AB:$AB,'Control Panel'!$F$37)</f>
        <v>0</v>
      </c>
      <c r="H396" s="71">
        <f t="shared" ref="H396:H400" si="62">SUM(E396:G396)</f>
        <v>0</v>
      </c>
      <c r="I396" s="146">
        <f>COUNTIFS('Module 29'!$G:$G,"&lt;&gt;",'Module 29'!$AB:$AB,'Control Panel'!$F$37)</f>
        <v>0</v>
      </c>
      <c r="J396" s="138"/>
      <c r="L396" s="38" t="str">
        <f>'Control Panel'!$F$37</f>
        <v>R</v>
      </c>
      <c r="M396" s="30">
        <f>E396*'Control Panel'!$G$31*'Control Panel'!$G$37</f>
        <v>0</v>
      </c>
      <c r="N396" s="30">
        <f>F396*'Control Panel'!$G$32*'Control Panel'!$G$37</f>
        <v>0</v>
      </c>
      <c r="O396" s="30">
        <f>G396*'Control Panel'!$G$33*'Control Panel'!$G$37</f>
        <v>0</v>
      </c>
      <c r="P396" s="37"/>
    </row>
    <row r="397" spans="1:16" ht="15.75" hidden="1" customHeight="1" thickBot="1" x14ac:dyDescent="0.4">
      <c r="D397" s="72" t="str">
        <f>'Control Panel'!$E$38</f>
        <v>Third Party</v>
      </c>
      <c r="E397" s="83">
        <f>COUNTIFS('Module 29'!$C:$C,'Control Panel'!$F$31,'Module 29'!$AB:$AB,'Control Panel'!$F$38)</f>
        <v>0</v>
      </c>
      <c r="F397" s="84">
        <f>COUNTIFS('Module 29'!$C:$C,'Control Panel'!$F$32,'Module 29'!$AB:$AB,'Control Panel'!$F$38)</f>
        <v>0</v>
      </c>
      <c r="G397" s="85">
        <f>COUNTIFS('Module 29'!$C:$C,'Control Panel'!$F$33,'Module 29'!$AB:$AB,'Control Panel'!$F$38)</f>
        <v>0</v>
      </c>
      <c r="H397" s="73">
        <f t="shared" si="62"/>
        <v>0</v>
      </c>
      <c r="I397" s="145">
        <f>COUNTIFS('Module 29'!$G:$G,"&lt;&gt;",'Module 29'!$AB:$AB,'Control Panel'!$F$38)</f>
        <v>0</v>
      </c>
      <c r="J397" s="138"/>
      <c r="L397" s="38" t="str">
        <f>'Control Panel'!$F$38</f>
        <v>T</v>
      </c>
      <c r="M397" s="30">
        <f>E397*'Control Panel'!$G$31*'Control Panel'!$G$38</f>
        <v>0</v>
      </c>
      <c r="N397" s="30">
        <f>F397*'Control Panel'!$G$32*'Control Panel'!$G$38</f>
        <v>0</v>
      </c>
      <c r="O397" s="30">
        <f>G397*'Control Panel'!$G$33*'Control Panel'!$G$38</f>
        <v>0</v>
      </c>
      <c r="P397" s="37"/>
    </row>
    <row r="398" spans="1:16" ht="15.75" hidden="1" customHeight="1" thickBot="1" x14ac:dyDescent="0.4">
      <c r="A398" s="22" t="s">
        <v>39</v>
      </c>
      <c r="B398" s="160"/>
      <c r="D398" s="75" t="str">
        <f>'Control Panel'!$E$39</f>
        <v>Modification</v>
      </c>
      <c r="E398" s="80">
        <f>COUNTIFS('Module 29'!$C:$C,'Control Panel'!$F$31,'Module 29'!$AB:$AB,'Control Panel'!$F$39)</f>
        <v>0</v>
      </c>
      <c r="F398" s="81">
        <f>COUNTIFS('Module 29'!$C:$C,'Control Panel'!$F$32,'Module 29'!$AB:$AB,'Control Panel'!$F$39)</f>
        <v>0</v>
      </c>
      <c r="G398" s="82">
        <f>COUNTIFS('Module 29'!$C:$C,'Control Panel'!$F$33,'Module 29'!$AB:$AB,'Control Panel'!$F$39)</f>
        <v>0</v>
      </c>
      <c r="H398" s="71">
        <f t="shared" si="62"/>
        <v>0</v>
      </c>
      <c r="I398" s="146">
        <f>COUNTIFS('Module 29'!$G:$G,"&lt;&gt;",'Module 29'!$AB:$AB,'Control Panel'!$F$39)</f>
        <v>0</v>
      </c>
      <c r="J398" s="138"/>
      <c r="L398" s="38" t="str">
        <f>'Control Panel'!$F$39</f>
        <v>M</v>
      </c>
      <c r="M398" s="30">
        <f>E398*'Control Panel'!$G$31*'Control Panel'!$G$39</f>
        <v>0</v>
      </c>
      <c r="N398" s="30">
        <f>F398*'Control Panel'!$G$32*'Control Panel'!$G$39</f>
        <v>0</v>
      </c>
      <c r="O398" s="30">
        <f>G398*'Control Panel'!$G$33*'Control Panel'!$G$39</f>
        <v>0</v>
      </c>
      <c r="P398" s="37"/>
    </row>
    <row r="399" spans="1:16" ht="15.75" hidden="1" customHeight="1" thickBot="1" x14ac:dyDescent="0.4">
      <c r="A399" s="23" t="s">
        <v>40</v>
      </c>
      <c r="B399" s="161"/>
      <c r="D399" s="76" t="str">
        <f>'Control Panel'!$E$40</f>
        <v>Future</v>
      </c>
      <c r="E399" s="83">
        <f>COUNTIFS('Module 29'!$C:$C,'Control Panel'!$F$31,'Module 29'!$AB:$AB,'Control Panel'!$F$40)</f>
        <v>0</v>
      </c>
      <c r="F399" s="84">
        <f>COUNTIFS('Module 29'!$C:$C,'Control Panel'!$F$32,'Module 29'!$AB:$AB,'Control Panel'!$F$40)</f>
        <v>0</v>
      </c>
      <c r="G399" s="85">
        <f>COUNTIFS('Module 29'!$C:$C,'Control Panel'!$F$33,'Module 29'!$AB:$AB,'Control Panel'!$F$40)</f>
        <v>0</v>
      </c>
      <c r="H399" s="73">
        <f t="shared" si="62"/>
        <v>0</v>
      </c>
      <c r="I399" s="145">
        <f>COUNTIFS('Module 29'!$G:$G,"&lt;&gt;",'Module 29'!$AB:$AB,'Control Panel'!$F$40)</f>
        <v>0</v>
      </c>
      <c r="J399" s="138"/>
      <c r="L399" s="38" t="str">
        <f>'Control Panel'!$F$40</f>
        <v>F</v>
      </c>
      <c r="M399" s="30">
        <f>E399*'Control Panel'!$G$31*'Control Panel'!$G$40</f>
        <v>0</v>
      </c>
      <c r="N399" s="30">
        <f>F399*'Control Panel'!$G$32*'Control Panel'!$G$40</f>
        <v>0</v>
      </c>
      <c r="O399" s="30">
        <f>G399*'Control Panel'!$G$33*'Control Panel'!$G$40</f>
        <v>0</v>
      </c>
      <c r="P399" s="37"/>
    </row>
    <row r="400" spans="1:16" ht="15.75" hidden="1" customHeight="1" thickBot="1" x14ac:dyDescent="0.4">
      <c r="A400" s="26" t="str">
        <f>IF('Module 29'!$AC$12&gt;0,"Yes","No")</f>
        <v>No</v>
      </c>
      <c r="B400" s="162">
        <f>IF(A400="Yes",1,0)</f>
        <v>0</v>
      </c>
      <c r="D400" s="89" t="str">
        <f>'Control Panel'!$E$41</f>
        <v>Not Available</v>
      </c>
      <c r="E400" s="80">
        <f>COUNTIFS('Module 29'!$C:$C,'Control Panel'!$F$31,'Module 29'!$AB:$AB,'Control Panel'!$F$41)</f>
        <v>0</v>
      </c>
      <c r="F400" s="81">
        <f>COUNTIFS('Module 29'!$C:$C,'Control Panel'!$F$32,'Module 29'!$AB:$AB,'Control Panel'!$F$41)</f>
        <v>0</v>
      </c>
      <c r="G400" s="82">
        <f>COUNTIFS('Module 29'!$C:$C,'Control Panel'!$F$33,'Module 29'!$AB:$AB,'Control Panel'!$F$41)</f>
        <v>0</v>
      </c>
      <c r="H400" s="71">
        <f t="shared" si="62"/>
        <v>0</v>
      </c>
      <c r="I400" s="146">
        <f>COUNTIFS('Module 29'!$G:$G,"&lt;&gt;",'Module 29'!$AB:$AB,'Control Panel'!$F$41)</f>
        <v>0</v>
      </c>
      <c r="J400" s="138"/>
      <c r="L400" s="38" t="str">
        <f>'Control Panel'!$F$41</f>
        <v>N</v>
      </c>
      <c r="M400" s="30">
        <f>E400*'Control Panel'!$G$31*'Control Panel'!$G$41</f>
        <v>0</v>
      </c>
      <c r="N400" s="30">
        <f>F400*'Control Panel'!$G$32*'Control Panel'!$G$41</f>
        <v>0</v>
      </c>
      <c r="O400" s="30">
        <f>G400*'Control Panel'!$G$33*'Control Panel'!$G$41</f>
        <v>0</v>
      </c>
      <c r="P400" s="37"/>
    </row>
    <row r="401" spans="1:16" ht="15.75" hidden="1" customHeight="1" thickBot="1" x14ac:dyDescent="0.4">
      <c r="D401" s="86" t="str">
        <f>$D$93</f>
        <v>Total:</v>
      </c>
      <c r="E401" s="87">
        <f>SUM(E395:E400)</f>
        <v>0</v>
      </c>
      <c r="F401" s="87">
        <f>SUM(F395:F400)</f>
        <v>0</v>
      </c>
      <c r="G401" s="87">
        <f>SUM(G395:G400)</f>
        <v>0</v>
      </c>
      <c r="H401" s="88">
        <f>SUM(H395:H400)</f>
        <v>0</v>
      </c>
      <c r="I401" s="88">
        <f>SUM(I395:I400)</f>
        <v>0</v>
      </c>
      <c r="J401" s="164"/>
      <c r="L401" s="38" t="str">
        <f>D401</f>
        <v>Total:</v>
      </c>
      <c r="M401" s="30">
        <f>SUM(M395:M400)</f>
        <v>0</v>
      </c>
      <c r="N401" s="30">
        <f>SUM(N395:N400)</f>
        <v>0</v>
      </c>
      <c r="O401" s="30">
        <f>SUM(O395:O400)</f>
        <v>0</v>
      </c>
      <c r="P401" s="37"/>
    </row>
    <row r="402" spans="1:16" ht="15.75" hidden="1" customHeight="1" thickBot="1" x14ac:dyDescent="0.4">
      <c r="D402" s="61"/>
      <c r="H402" s="4"/>
      <c r="L402" s="30" t="s">
        <v>45</v>
      </c>
      <c r="M402" s="39" t="str">
        <f t="shared" ref="M402:O402" si="63">IF(M394=0,"NA",M401/M394)</f>
        <v>NA</v>
      </c>
      <c r="N402" s="39" t="str">
        <f t="shared" si="63"/>
        <v>NA</v>
      </c>
      <c r="O402" s="39" t="str">
        <f t="shared" si="63"/>
        <v>NA</v>
      </c>
      <c r="P402" s="37"/>
    </row>
    <row r="403" spans="1:16" ht="15.75" hidden="1" customHeight="1" thickBot="1" x14ac:dyDescent="0.4">
      <c r="D403" s="449" t="str">
        <f>'Control Panel'!F76&amp;" - "&amp;'Control Panel'!E76</f>
        <v>4.31 - Module 30</v>
      </c>
      <c r="E403" s="450"/>
      <c r="F403" s="450"/>
      <c r="G403" s="20"/>
      <c r="H403" s="20"/>
      <c r="I403" s="20" t="str">
        <f>$I$84</f>
        <v xml:space="preserve">Overall Compliance: </v>
      </c>
      <c r="J403" s="21" t="str">
        <f>IF(SUM(M412:O412)=0,"N/A",SUM(M412:O412)/SUM(M405:O405))</f>
        <v>N/A</v>
      </c>
      <c r="L403" s="30"/>
      <c r="M403" s="30"/>
      <c r="N403" s="30"/>
      <c r="O403" s="30"/>
      <c r="P403" s="37"/>
    </row>
    <row r="404" spans="1:16" ht="15.75" hidden="1" customHeight="1" thickBot="1" x14ac:dyDescent="0.4">
      <c r="D404" s="451" t="str">
        <f>$D$85</f>
        <v>Availability</v>
      </c>
      <c r="E404" s="453" t="str">
        <f>$E$85</f>
        <v>Priority</v>
      </c>
      <c r="F404" s="453"/>
      <c r="G404" s="453"/>
      <c r="H404" s="454" t="str">
        <f>$H$85</f>
        <v>Total</v>
      </c>
      <c r="I404" s="456" t="str">
        <f>$I$85</f>
        <v>Comments</v>
      </c>
      <c r="J404" s="469" t="str">
        <f>$J$85</f>
        <v>Availability by Type</v>
      </c>
      <c r="L404" s="30"/>
      <c r="M404" s="38" t="str">
        <f>'Control Panel'!$F$31</f>
        <v>H</v>
      </c>
      <c r="N404" s="38" t="str">
        <f>'Control Panel'!$F$32</f>
        <v>M</v>
      </c>
      <c r="O404" s="38" t="str">
        <f>'Control Panel'!$F$33</f>
        <v>L</v>
      </c>
      <c r="P404" s="37"/>
    </row>
    <row r="405" spans="1:16" ht="15.75" hidden="1" customHeight="1" thickBot="1" x14ac:dyDescent="0.4">
      <c r="D405" s="452"/>
      <c r="E405" s="77" t="str">
        <f>'Control Panel'!$E$31</f>
        <v>High</v>
      </c>
      <c r="F405" s="78" t="str">
        <f>'Control Panel'!$E$32</f>
        <v>Medium</v>
      </c>
      <c r="G405" s="79" t="str">
        <f>'Control Panel'!$E$33</f>
        <v>Low</v>
      </c>
      <c r="H405" s="455"/>
      <c r="I405" s="457"/>
      <c r="J405" s="470"/>
      <c r="L405" s="38" t="s">
        <v>44</v>
      </c>
      <c r="M405" s="30">
        <f>E412*'Control Panel'!$G$31*'Control Panel'!$G$36</f>
        <v>0</v>
      </c>
      <c r="N405" s="30">
        <f>F412*'Control Panel'!$G$32*'Control Panel'!$G$36</f>
        <v>0</v>
      </c>
      <c r="O405" s="30">
        <f>G412*'Control Panel'!$G$33*'Control Panel'!$G$36</f>
        <v>0</v>
      </c>
      <c r="P405" s="37"/>
    </row>
    <row r="406" spans="1:16" ht="15.75" hidden="1" customHeight="1" thickBot="1" x14ac:dyDescent="0.4">
      <c r="D406" s="90" t="str">
        <f>'Control Panel'!$E$36</f>
        <v>Yes</v>
      </c>
      <c r="E406" s="83">
        <f>COUNTIFS('Module 30'!$C:$C,'Control Panel'!$F$31,'Module 30'!$AB:$AB,'Control Panel'!$F$36)</f>
        <v>0</v>
      </c>
      <c r="F406" s="84">
        <f>COUNTIFS('Module 30'!$C:$C,'Control Panel'!$F$32,'Module 30'!$AB:$AB,'Control Panel'!$F$36)</f>
        <v>0</v>
      </c>
      <c r="G406" s="85">
        <f>COUNTIFS('Module 30'!$C:$C,'Control Panel'!$F$33,'Module 30'!$AB:$AB,'Control Panel'!$F$36)</f>
        <v>0</v>
      </c>
      <c r="H406" s="73">
        <f>SUM(E406:G406)</f>
        <v>0</v>
      </c>
      <c r="I406" s="145">
        <f>COUNTIFS('Module 30'!$G:$G,"&lt;&gt;",'Module 30'!$AB:$AB,'Control Panel'!$F$36)</f>
        <v>0</v>
      </c>
      <c r="J406" s="74"/>
      <c r="L406" s="38" t="str">
        <f>'Control Panel'!$F$36</f>
        <v>Y</v>
      </c>
      <c r="M406" s="30">
        <f>E406*'Control Panel'!$G$31*'Control Panel'!$G$36</f>
        <v>0</v>
      </c>
      <c r="N406" s="30">
        <f>F406*'Control Panel'!$G$32*'Control Panel'!$G$36</f>
        <v>0</v>
      </c>
      <c r="O406" s="30">
        <f>G406*'Control Panel'!$G$33*'Control Panel'!$G$36</f>
        <v>0</v>
      </c>
      <c r="P406" s="37"/>
    </row>
    <row r="407" spans="1:16" ht="15.75" hidden="1" customHeight="1" thickBot="1" x14ac:dyDescent="0.4">
      <c r="D407" s="70" t="str">
        <f>'Control Panel'!$E$37</f>
        <v>Reporting</v>
      </c>
      <c r="E407" s="80">
        <f>COUNTIFS('Module 30'!$C:$C,'Control Panel'!$F$31,'Module 30'!$AB:$AB,'Control Panel'!$F$37)</f>
        <v>0</v>
      </c>
      <c r="F407" s="81">
        <f>COUNTIFS('Module 30'!$C:$C,'Control Panel'!$F$32,'Module 30'!$AB:$AB,'Control Panel'!$F$37)</f>
        <v>0</v>
      </c>
      <c r="G407" s="82">
        <f>COUNTIFS('Module 30'!$C:$C,'Control Panel'!$F$33,'Module 30'!$AB:$AB,'Control Panel'!$F$37)</f>
        <v>0</v>
      </c>
      <c r="H407" s="71">
        <f t="shared" ref="H407:H411" si="64">SUM(E407:G407)</f>
        <v>0</v>
      </c>
      <c r="I407" s="146">
        <f>COUNTIFS('Module 30'!$G:$G,"&lt;&gt;",'Module 30'!$AB:$AB,'Control Panel'!$F$37)</f>
        <v>0</v>
      </c>
      <c r="J407" s="138"/>
      <c r="L407" s="38" t="str">
        <f>'Control Panel'!$F$37</f>
        <v>R</v>
      </c>
      <c r="M407" s="30">
        <f>E407*'Control Panel'!$G$31*'Control Panel'!$G$37</f>
        <v>0</v>
      </c>
      <c r="N407" s="30">
        <f>F407*'Control Panel'!$G$32*'Control Panel'!$G$37</f>
        <v>0</v>
      </c>
      <c r="O407" s="30">
        <f>G407*'Control Panel'!$G$33*'Control Panel'!$G$37</f>
        <v>0</v>
      </c>
      <c r="P407" s="37"/>
    </row>
    <row r="408" spans="1:16" ht="15.75" hidden="1" customHeight="1" thickBot="1" x14ac:dyDescent="0.4">
      <c r="D408" s="72" t="str">
        <f>'Control Panel'!$E$38</f>
        <v>Third Party</v>
      </c>
      <c r="E408" s="83">
        <f>COUNTIFS('Module 30'!$C:$C,'Control Panel'!$F$31,'Module 30'!$AB:$AB,'Control Panel'!$F$38)</f>
        <v>0</v>
      </c>
      <c r="F408" s="84">
        <f>COUNTIFS('Module 30'!$C:$C,'Control Panel'!$F$32,'Module 30'!$AB:$AB,'Control Panel'!$F$38)</f>
        <v>0</v>
      </c>
      <c r="G408" s="85">
        <f>COUNTIFS('Module 30'!$C:$C,'Control Panel'!$F$33,'Module 30'!$AB:$AB,'Control Panel'!$F$38)</f>
        <v>0</v>
      </c>
      <c r="H408" s="73">
        <f t="shared" si="64"/>
        <v>0</v>
      </c>
      <c r="I408" s="145">
        <f>COUNTIFS('Module 30'!$G:$G,"&lt;&gt;",'Module 30'!$AB:$AB,'Control Panel'!$F$38)</f>
        <v>0</v>
      </c>
      <c r="J408" s="138"/>
      <c r="L408" s="38" t="str">
        <f>'Control Panel'!$F$38</f>
        <v>T</v>
      </c>
      <c r="M408" s="30">
        <f>E408*'Control Panel'!$G$31*'Control Panel'!$G$38</f>
        <v>0</v>
      </c>
      <c r="N408" s="30">
        <f>F408*'Control Panel'!$G$32*'Control Panel'!$G$38</f>
        <v>0</v>
      </c>
      <c r="O408" s="30">
        <f>G408*'Control Panel'!$G$33*'Control Panel'!$G$38</f>
        <v>0</v>
      </c>
      <c r="P408" s="37"/>
    </row>
    <row r="409" spans="1:16" ht="15.75" hidden="1" customHeight="1" thickBot="1" x14ac:dyDescent="0.4">
      <c r="A409" s="22" t="s">
        <v>39</v>
      </c>
      <c r="B409" s="160"/>
      <c r="D409" s="75" t="str">
        <f>'Control Panel'!$E$39</f>
        <v>Modification</v>
      </c>
      <c r="E409" s="80">
        <f>COUNTIFS('Module 30'!$C:$C,'Control Panel'!$F$31,'Module 30'!$AB:$AB,'Control Panel'!$F$39)</f>
        <v>0</v>
      </c>
      <c r="F409" s="81">
        <f>COUNTIFS('Module 30'!$C:$C,'Control Panel'!$F$32,'Module 30'!$AB:$AB,'Control Panel'!$F$39)</f>
        <v>0</v>
      </c>
      <c r="G409" s="82">
        <f>COUNTIFS('Module 30'!$C:$C,'Control Panel'!$F$33,'Module 30'!$AB:$AB,'Control Panel'!$F$39)</f>
        <v>0</v>
      </c>
      <c r="H409" s="71">
        <f t="shared" si="64"/>
        <v>0</v>
      </c>
      <c r="I409" s="146">
        <f>COUNTIFS('Module 30'!$G:$G,"&lt;&gt;",'Module 30'!$AB:$AB,'Control Panel'!$F$39)</f>
        <v>0</v>
      </c>
      <c r="J409" s="138"/>
      <c r="L409" s="38" t="str">
        <f>'Control Panel'!$F$39</f>
        <v>M</v>
      </c>
      <c r="M409" s="30">
        <f>E409*'Control Panel'!$G$31*'Control Panel'!$G$39</f>
        <v>0</v>
      </c>
      <c r="N409" s="30">
        <f>F409*'Control Panel'!$G$32*'Control Panel'!$G$39</f>
        <v>0</v>
      </c>
      <c r="O409" s="30">
        <f>G409*'Control Panel'!$G$33*'Control Panel'!$G$39</f>
        <v>0</v>
      </c>
      <c r="P409" s="37"/>
    </row>
    <row r="410" spans="1:16" ht="15.75" hidden="1" customHeight="1" thickBot="1" x14ac:dyDescent="0.4">
      <c r="A410" s="23" t="s">
        <v>40</v>
      </c>
      <c r="B410" s="161"/>
      <c r="D410" s="76" t="str">
        <f>'Control Panel'!$E$40</f>
        <v>Future</v>
      </c>
      <c r="E410" s="83">
        <f>COUNTIFS('Module 30'!$C:$C,'Control Panel'!$F$31,'Module 30'!$AB:$AB,'Control Panel'!$F$40)</f>
        <v>0</v>
      </c>
      <c r="F410" s="84">
        <f>COUNTIFS('Module 30'!$C:$C,'Control Panel'!$F$32,'Module 30'!$AB:$AB,'Control Panel'!$F$40)</f>
        <v>0</v>
      </c>
      <c r="G410" s="85">
        <f>COUNTIFS('Module 30'!$C:$C,'Control Panel'!$F$33,'Module 30'!$AB:$AB,'Control Panel'!$F$40)</f>
        <v>0</v>
      </c>
      <c r="H410" s="73">
        <f t="shared" si="64"/>
        <v>0</v>
      </c>
      <c r="I410" s="145">
        <f>COUNTIFS('Module 30'!$G:$G,"&lt;&gt;",'Module 30'!$AB:$AB,'Control Panel'!$F$40)</f>
        <v>0</v>
      </c>
      <c r="J410" s="138"/>
      <c r="L410" s="38" t="str">
        <f>'Control Panel'!$F$40</f>
        <v>F</v>
      </c>
      <c r="M410" s="30">
        <f>E410*'Control Panel'!$G$31*'Control Panel'!$G$40</f>
        <v>0</v>
      </c>
      <c r="N410" s="30">
        <f>F410*'Control Panel'!$G$32*'Control Panel'!$G$40</f>
        <v>0</v>
      </c>
      <c r="O410" s="30">
        <f>G410*'Control Panel'!$G$33*'Control Panel'!$G$40</f>
        <v>0</v>
      </c>
      <c r="P410" s="37"/>
    </row>
    <row r="411" spans="1:16" ht="15.75" hidden="1" customHeight="1" thickBot="1" x14ac:dyDescent="0.4">
      <c r="A411" s="26" t="str">
        <f>IF('Module 30'!$AC$12&gt;0,"Yes","No")</f>
        <v>No</v>
      </c>
      <c r="B411" s="162">
        <f>IF(A411="Yes",1,0)</f>
        <v>0</v>
      </c>
      <c r="D411" s="89" t="str">
        <f>'Control Panel'!$E$41</f>
        <v>Not Available</v>
      </c>
      <c r="E411" s="80">
        <f>COUNTIFS('Module 30'!$C:$C,'Control Panel'!$F$31,'Module 30'!$AB:$AB,'Control Panel'!$F$41)</f>
        <v>0</v>
      </c>
      <c r="F411" s="81">
        <f>COUNTIFS('Module 30'!$C:$C,'Control Panel'!$F$32,'Module 30'!$AB:$AB,'Control Panel'!$F$41)</f>
        <v>0</v>
      </c>
      <c r="G411" s="82">
        <f>COUNTIFS('Module 30'!$C:$C,'Control Panel'!$F$33,'Module 30'!$AB:$AB,'Control Panel'!$F$41)</f>
        <v>0</v>
      </c>
      <c r="H411" s="71">
        <f t="shared" si="64"/>
        <v>0</v>
      </c>
      <c r="I411" s="146">
        <f>COUNTIFS('Module 30'!$G:$G,"&lt;&gt;",'Module 30'!$AB:$AB,'Control Panel'!$F$41)</f>
        <v>0</v>
      </c>
      <c r="J411" s="138"/>
      <c r="L411" s="38" t="str">
        <f>'Control Panel'!$F$41</f>
        <v>N</v>
      </c>
      <c r="M411" s="30">
        <f>E411*'Control Panel'!$G$31*'Control Panel'!$G$41</f>
        <v>0</v>
      </c>
      <c r="N411" s="30">
        <f>F411*'Control Panel'!$G$32*'Control Panel'!$G$41</f>
        <v>0</v>
      </c>
      <c r="O411" s="30">
        <f>G411*'Control Panel'!$G$33*'Control Panel'!$G$41</f>
        <v>0</v>
      </c>
      <c r="P411" s="37"/>
    </row>
    <row r="412" spans="1:16" ht="15.75" hidden="1" customHeight="1" thickBot="1" x14ac:dyDescent="0.4">
      <c r="D412" s="86" t="str">
        <f>$D$93</f>
        <v>Total:</v>
      </c>
      <c r="E412" s="87">
        <f>SUM(E406:E411)</f>
        <v>0</v>
      </c>
      <c r="F412" s="87">
        <f>SUM(F406:F411)</f>
        <v>0</v>
      </c>
      <c r="G412" s="87">
        <f>SUM(G406:G411)</f>
        <v>0</v>
      </c>
      <c r="H412" s="88">
        <f>SUM(H406:H411)</f>
        <v>0</v>
      </c>
      <c r="I412" s="88">
        <f>SUM(I406:I411)</f>
        <v>0</v>
      </c>
      <c r="J412" s="164"/>
      <c r="L412" s="38" t="str">
        <f>D412</f>
        <v>Total:</v>
      </c>
      <c r="M412" s="30">
        <f>SUM(M406:M411)</f>
        <v>0</v>
      </c>
      <c r="N412" s="30">
        <f>SUM(N406:N411)</f>
        <v>0</v>
      </c>
      <c r="O412" s="30">
        <f>SUM(O406:O411)</f>
        <v>0</v>
      </c>
      <c r="P412" s="37"/>
    </row>
    <row r="413" spans="1:16" ht="15.75" hidden="1" customHeight="1" thickBot="1" x14ac:dyDescent="0.4">
      <c r="D413" s="61"/>
      <c r="H413" s="4"/>
      <c r="L413" s="30" t="s">
        <v>45</v>
      </c>
      <c r="M413" s="39" t="str">
        <f t="shared" ref="M413:O413" si="65">IF(M405=0,"NA",M412/M405)</f>
        <v>NA</v>
      </c>
      <c r="N413" s="39" t="str">
        <f t="shared" si="65"/>
        <v>NA</v>
      </c>
      <c r="O413" s="39" t="str">
        <f t="shared" si="65"/>
        <v>NA</v>
      </c>
      <c r="P413" s="37"/>
    </row>
    <row r="414" spans="1:16" ht="15.75" hidden="1" customHeight="1" thickBot="1" x14ac:dyDescent="0.4">
      <c r="D414" s="449" t="str">
        <f>'Control Panel'!F77&amp;" - "&amp;'Control Panel'!E77</f>
        <v>4.32 - Module 31</v>
      </c>
      <c r="E414" s="450"/>
      <c r="F414" s="450"/>
      <c r="G414" s="20"/>
      <c r="H414" s="20"/>
      <c r="I414" s="20" t="str">
        <f>$I$84</f>
        <v xml:space="preserve">Overall Compliance: </v>
      </c>
      <c r="J414" s="21" t="str">
        <f>IF(SUM(M423:O423)=0,"N/A",SUM(M423:O423)/SUM(M416:O416))</f>
        <v>N/A</v>
      </c>
      <c r="L414" s="30"/>
      <c r="M414" s="30"/>
      <c r="N414" s="30"/>
      <c r="O414" s="30"/>
      <c r="P414" s="37"/>
    </row>
    <row r="415" spans="1:16" ht="15.75" hidden="1" customHeight="1" thickBot="1" x14ac:dyDescent="0.4">
      <c r="D415" s="451" t="str">
        <f>$D$85</f>
        <v>Availability</v>
      </c>
      <c r="E415" s="453" t="str">
        <f>$E$85</f>
        <v>Priority</v>
      </c>
      <c r="F415" s="453"/>
      <c r="G415" s="453"/>
      <c r="H415" s="454" t="str">
        <f>$H$85</f>
        <v>Total</v>
      </c>
      <c r="I415" s="456" t="str">
        <f>$I$85</f>
        <v>Comments</v>
      </c>
      <c r="J415" s="469" t="str">
        <f>$J$85</f>
        <v>Availability by Type</v>
      </c>
      <c r="L415" s="30"/>
      <c r="M415" s="38" t="str">
        <f>'Control Panel'!$F$31</f>
        <v>H</v>
      </c>
      <c r="N415" s="38" t="str">
        <f>'Control Panel'!$F$32</f>
        <v>M</v>
      </c>
      <c r="O415" s="38" t="str">
        <f>'Control Panel'!$F$33</f>
        <v>L</v>
      </c>
      <c r="P415" s="37"/>
    </row>
    <row r="416" spans="1:16" ht="15.75" hidden="1" customHeight="1" thickBot="1" x14ac:dyDescent="0.4">
      <c r="D416" s="452"/>
      <c r="E416" s="77" t="str">
        <f>'Control Panel'!$E$31</f>
        <v>High</v>
      </c>
      <c r="F416" s="78" t="str">
        <f>'Control Panel'!$E$32</f>
        <v>Medium</v>
      </c>
      <c r="G416" s="79" t="str">
        <f>'Control Panel'!$E$33</f>
        <v>Low</v>
      </c>
      <c r="H416" s="455"/>
      <c r="I416" s="457"/>
      <c r="J416" s="470"/>
      <c r="L416" s="38" t="s">
        <v>44</v>
      </c>
      <c r="M416" s="30">
        <f>E423*'Control Panel'!$G$31*'Control Panel'!$G$36</f>
        <v>0</v>
      </c>
      <c r="N416" s="30">
        <f>F423*'Control Panel'!$G$32*'Control Panel'!$G$36</f>
        <v>0</v>
      </c>
      <c r="O416" s="30">
        <f>G423*'Control Panel'!$G$33*'Control Panel'!$G$36</f>
        <v>0</v>
      </c>
      <c r="P416" s="37"/>
    </row>
    <row r="417" spans="1:16" ht="15.75" hidden="1" customHeight="1" thickBot="1" x14ac:dyDescent="0.4">
      <c r="D417" s="90" t="str">
        <f>'Control Panel'!$E$36</f>
        <v>Yes</v>
      </c>
      <c r="E417" s="83">
        <f>COUNTIFS('Module 31'!$C:$C,'Control Panel'!$F$31,'Module 31'!$AB:$AB,'Control Panel'!$F$36)</f>
        <v>0</v>
      </c>
      <c r="F417" s="84">
        <f>COUNTIFS('Module 31'!$C:$C,'Control Panel'!$F$32,'Module 31'!$AB:$AB,'Control Panel'!$F$36)</f>
        <v>0</v>
      </c>
      <c r="G417" s="85">
        <f>COUNTIFS('Module 31'!$C:$C,'Control Panel'!$F$33,'Module 31'!$AB:$AB,'Control Panel'!$F$36)</f>
        <v>0</v>
      </c>
      <c r="H417" s="73">
        <f>SUM(E417:G417)</f>
        <v>0</v>
      </c>
      <c r="I417" s="145">
        <f>COUNTIFS('Module 31'!$G:$G,"&lt;&gt;",'Module 31'!$AB:$AB,'Control Panel'!$F$36)</f>
        <v>0</v>
      </c>
      <c r="J417" s="74"/>
      <c r="L417" s="38" t="str">
        <f>'Control Panel'!$F$36</f>
        <v>Y</v>
      </c>
      <c r="M417" s="30">
        <f>E417*'Control Panel'!$G$31*'Control Panel'!$G$36</f>
        <v>0</v>
      </c>
      <c r="N417" s="30">
        <f>F417*'Control Panel'!$G$32*'Control Panel'!$G$36</f>
        <v>0</v>
      </c>
      <c r="O417" s="30">
        <f>G417*'Control Panel'!$G$33*'Control Panel'!$G$36</f>
        <v>0</v>
      </c>
      <c r="P417" s="37"/>
    </row>
    <row r="418" spans="1:16" ht="15.75" hidden="1" customHeight="1" thickBot="1" x14ac:dyDescent="0.4">
      <c r="D418" s="70" t="str">
        <f>'Control Panel'!$E$37</f>
        <v>Reporting</v>
      </c>
      <c r="E418" s="80">
        <f>COUNTIFS('Module 31'!$C:$C,'Control Panel'!$F$31,'Module 31'!$AB:$AB,'Control Panel'!$F$37)</f>
        <v>0</v>
      </c>
      <c r="F418" s="81">
        <f>COUNTIFS('Module 31'!$C:$C,'Control Panel'!$F$32,'Module 31'!$AB:$AB,'Control Panel'!$F$37)</f>
        <v>0</v>
      </c>
      <c r="G418" s="82">
        <f>COUNTIFS('Module 31'!$C:$C,'Control Panel'!$F$33,'Module 31'!$AB:$AB,'Control Panel'!$F$37)</f>
        <v>0</v>
      </c>
      <c r="H418" s="71">
        <f t="shared" ref="H418:H422" si="66">SUM(E418:G418)</f>
        <v>0</v>
      </c>
      <c r="I418" s="146">
        <f>COUNTIFS('Module 31'!$G:$G,"&lt;&gt;",'Module 31'!$AB:$AB,'Control Panel'!$F$37)</f>
        <v>0</v>
      </c>
      <c r="J418" s="138"/>
      <c r="L418" s="38" t="str">
        <f>'Control Panel'!$F$37</f>
        <v>R</v>
      </c>
      <c r="M418" s="30">
        <f>E418*'Control Panel'!$G$31*'Control Panel'!$G$37</f>
        <v>0</v>
      </c>
      <c r="N418" s="30">
        <f>F418*'Control Panel'!$G$32*'Control Panel'!$G$37</f>
        <v>0</v>
      </c>
      <c r="O418" s="30">
        <f>G418*'Control Panel'!$G$33*'Control Panel'!$G$37</f>
        <v>0</v>
      </c>
      <c r="P418" s="37"/>
    </row>
    <row r="419" spans="1:16" ht="15.75" hidden="1" customHeight="1" thickBot="1" x14ac:dyDescent="0.4">
      <c r="D419" s="72" t="str">
        <f>'Control Panel'!$E$38</f>
        <v>Third Party</v>
      </c>
      <c r="E419" s="83">
        <f>COUNTIFS('Module 31'!$C:$C,'Control Panel'!$F$31,'Module 31'!$AB:$AB,'Control Panel'!$F$38)</f>
        <v>0</v>
      </c>
      <c r="F419" s="84">
        <f>COUNTIFS('Module 31'!$C:$C,'Control Panel'!$F$32,'Module 31'!$AB:$AB,'Control Panel'!$F$38)</f>
        <v>0</v>
      </c>
      <c r="G419" s="85">
        <f>COUNTIFS('Module 31'!$C:$C,'Control Panel'!$F$33,'Module 31'!$AB:$AB,'Control Panel'!$F$38)</f>
        <v>0</v>
      </c>
      <c r="H419" s="73">
        <f t="shared" si="66"/>
        <v>0</v>
      </c>
      <c r="I419" s="145">
        <f>COUNTIFS('Module 31'!$G:$G,"&lt;&gt;",'Module 31'!$AB:$AB,'Control Panel'!$F$38)</f>
        <v>0</v>
      </c>
      <c r="J419" s="138"/>
      <c r="L419" s="38" t="str">
        <f>'Control Panel'!$F$38</f>
        <v>T</v>
      </c>
      <c r="M419" s="30">
        <f>E419*'Control Panel'!$G$31*'Control Panel'!$G$38</f>
        <v>0</v>
      </c>
      <c r="N419" s="30">
        <f>F419*'Control Panel'!$G$32*'Control Panel'!$G$38</f>
        <v>0</v>
      </c>
      <c r="O419" s="30">
        <f>G419*'Control Panel'!$G$33*'Control Panel'!$G$38</f>
        <v>0</v>
      </c>
      <c r="P419" s="37"/>
    </row>
    <row r="420" spans="1:16" ht="15.75" hidden="1" customHeight="1" thickBot="1" x14ac:dyDescent="0.4">
      <c r="A420" s="22" t="s">
        <v>39</v>
      </c>
      <c r="B420" s="160"/>
      <c r="D420" s="75" t="str">
        <f>'Control Panel'!$E$39</f>
        <v>Modification</v>
      </c>
      <c r="E420" s="80">
        <f>COUNTIFS('Module 31'!$C:$C,'Control Panel'!$F$31,'Module 31'!$AB:$AB,'Control Panel'!$F$39)</f>
        <v>0</v>
      </c>
      <c r="F420" s="81">
        <f>COUNTIFS('Module 31'!$C:$C,'Control Panel'!$F$32,'Module 31'!$AB:$AB,'Control Panel'!$F$39)</f>
        <v>0</v>
      </c>
      <c r="G420" s="82">
        <f>COUNTIFS('Module 31'!$C:$C,'Control Panel'!$F$33,'Module 31'!$AB:$AB,'Control Panel'!$F$39)</f>
        <v>0</v>
      </c>
      <c r="H420" s="71">
        <f t="shared" si="66"/>
        <v>0</v>
      </c>
      <c r="I420" s="146">
        <f>COUNTIFS('Module 31'!$G:$G,"&lt;&gt;",'Module 31'!$AB:$AB,'Control Panel'!$F$39)</f>
        <v>0</v>
      </c>
      <c r="J420" s="138"/>
      <c r="L420" s="38" t="str">
        <f>'Control Panel'!$F$39</f>
        <v>M</v>
      </c>
      <c r="M420" s="30">
        <f>E420*'Control Panel'!$G$31*'Control Panel'!$G$39</f>
        <v>0</v>
      </c>
      <c r="N420" s="30">
        <f>F420*'Control Panel'!$G$32*'Control Panel'!$G$39</f>
        <v>0</v>
      </c>
      <c r="O420" s="30">
        <f>G420*'Control Panel'!$G$33*'Control Panel'!$G$39</f>
        <v>0</v>
      </c>
      <c r="P420" s="37"/>
    </row>
    <row r="421" spans="1:16" ht="15.75" hidden="1" customHeight="1" thickBot="1" x14ac:dyDescent="0.4">
      <c r="A421" s="23" t="s">
        <v>40</v>
      </c>
      <c r="B421" s="161"/>
      <c r="D421" s="76" t="str">
        <f>'Control Panel'!$E$40</f>
        <v>Future</v>
      </c>
      <c r="E421" s="83">
        <f>COUNTIFS('Module 31'!$C:$C,'Control Panel'!$F$31,'Module 31'!$AB:$AB,'Control Panel'!$F$40)</f>
        <v>0</v>
      </c>
      <c r="F421" s="84">
        <f>COUNTIFS('Module 31'!$C:$C,'Control Panel'!$F$32,'Module 31'!$AB:$AB,'Control Panel'!$F$40)</f>
        <v>0</v>
      </c>
      <c r="G421" s="85">
        <f>COUNTIFS('Module 31'!$C:$C,'Control Panel'!$F$33,'Module 31'!$AB:$AB,'Control Panel'!$F$40)</f>
        <v>0</v>
      </c>
      <c r="H421" s="73">
        <f t="shared" si="66"/>
        <v>0</v>
      </c>
      <c r="I421" s="145">
        <f>COUNTIFS('Module 31'!$G:$G,"&lt;&gt;",'Module 31'!$AB:$AB,'Control Panel'!$F$40)</f>
        <v>0</v>
      </c>
      <c r="J421" s="138"/>
      <c r="L421" s="38" t="str">
        <f>'Control Panel'!$F$40</f>
        <v>F</v>
      </c>
      <c r="M421" s="30">
        <f>E421*'Control Panel'!$G$31*'Control Panel'!$G$40</f>
        <v>0</v>
      </c>
      <c r="N421" s="30">
        <f>F421*'Control Panel'!$G$32*'Control Panel'!$G$40</f>
        <v>0</v>
      </c>
      <c r="O421" s="30">
        <f>G421*'Control Panel'!$G$33*'Control Panel'!$G$40</f>
        <v>0</v>
      </c>
      <c r="P421" s="37"/>
    </row>
    <row r="422" spans="1:16" ht="15.75" hidden="1" customHeight="1" thickBot="1" x14ac:dyDescent="0.4">
      <c r="A422" s="26" t="str">
        <f>IF('Module 30'!$AC$12&gt;0,"Yes","No")</f>
        <v>No</v>
      </c>
      <c r="B422" s="162">
        <f>IF(A422="Yes",1,0)</f>
        <v>0</v>
      </c>
      <c r="D422" s="89" t="str">
        <f>'Control Panel'!$E$41</f>
        <v>Not Available</v>
      </c>
      <c r="E422" s="80">
        <f>COUNTIFS('Module 31'!$C:$C,'Control Panel'!$F$31,'Module 31'!$AB:$AB,'Control Panel'!$F$41)</f>
        <v>0</v>
      </c>
      <c r="F422" s="81">
        <f>COUNTIFS('Module 31'!$C:$C,'Control Panel'!$F$32,'Module 31'!$AB:$AB,'Control Panel'!$F$41)</f>
        <v>0</v>
      </c>
      <c r="G422" s="82">
        <f>COUNTIFS('Module 31'!$C:$C,'Control Panel'!$F$33,'Module 31'!$AB:$AB,'Control Panel'!$F$41)</f>
        <v>0</v>
      </c>
      <c r="H422" s="71">
        <f t="shared" si="66"/>
        <v>0</v>
      </c>
      <c r="I422" s="146">
        <f>COUNTIFS('Module 31'!$G:$G,"&lt;&gt;",'Module 31'!$AB:$AB,'Control Panel'!$F$41)</f>
        <v>0</v>
      </c>
      <c r="J422" s="138"/>
      <c r="L422" s="38" t="str">
        <f>'Control Panel'!$F$41</f>
        <v>N</v>
      </c>
      <c r="M422" s="30">
        <f>E422*'Control Panel'!$G$31*'Control Panel'!$G$41</f>
        <v>0</v>
      </c>
      <c r="N422" s="30">
        <f>F422*'Control Panel'!$G$32*'Control Panel'!$G$41</f>
        <v>0</v>
      </c>
      <c r="O422" s="30">
        <f>G422*'Control Panel'!$G$33*'Control Panel'!$G$41</f>
        <v>0</v>
      </c>
      <c r="P422" s="37"/>
    </row>
    <row r="423" spans="1:16" ht="15.75" hidden="1" customHeight="1" thickBot="1" x14ac:dyDescent="0.4">
      <c r="D423" s="86" t="str">
        <f>$D$93</f>
        <v>Total:</v>
      </c>
      <c r="E423" s="87">
        <f>SUM(E417:E422)</f>
        <v>0</v>
      </c>
      <c r="F423" s="87">
        <f>SUM(F417:F422)</f>
        <v>0</v>
      </c>
      <c r="G423" s="87">
        <f>SUM(G417:G422)</f>
        <v>0</v>
      </c>
      <c r="H423" s="88">
        <f>SUM(H417:H422)</f>
        <v>0</v>
      </c>
      <c r="I423" s="88">
        <f>SUM(I417:I422)</f>
        <v>0</v>
      </c>
      <c r="J423" s="164"/>
      <c r="L423" s="38" t="str">
        <f>D423</f>
        <v>Total:</v>
      </c>
      <c r="M423" s="30">
        <f>SUM(M417:M422)</f>
        <v>0</v>
      </c>
      <c r="N423" s="30">
        <f>SUM(N417:N422)</f>
        <v>0</v>
      </c>
      <c r="O423" s="30">
        <f>SUM(O417:O422)</f>
        <v>0</v>
      </c>
      <c r="P423" s="37"/>
    </row>
    <row r="424" spans="1:16" ht="15.75" hidden="1" customHeight="1" thickBot="1" x14ac:dyDescent="0.4">
      <c r="D424" s="61"/>
      <c r="L424" s="30" t="s">
        <v>45</v>
      </c>
      <c r="M424" s="39" t="str">
        <f>IF(M416=0,"NA",M423/M416)</f>
        <v>NA</v>
      </c>
      <c r="N424" s="39" t="str">
        <f t="shared" ref="N424:O424" si="67">IF(N416=0,"NA",N423/N416)</f>
        <v>NA</v>
      </c>
      <c r="O424" s="39" t="str">
        <f t="shared" si="67"/>
        <v>NA</v>
      </c>
      <c r="P424" s="37"/>
    </row>
    <row r="425" spans="1:16" ht="15.75" hidden="1" customHeight="1" thickBot="1" x14ac:dyDescent="0.4">
      <c r="D425" s="449" t="str">
        <f>'Control Panel'!F78&amp;" - "&amp;'Control Panel'!E78</f>
        <v>4.33 - Module 32</v>
      </c>
      <c r="E425" s="450"/>
      <c r="F425" s="450"/>
      <c r="G425" s="20"/>
      <c r="H425" s="20"/>
      <c r="I425" s="20" t="str">
        <f>$I$84</f>
        <v xml:space="preserve">Overall Compliance: </v>
      </c>
      <c r="J425" s="21" t="str">
        <f>IF(SUM(M434:O434)=0,"N/A",SUM(M434:O434)/SUM(M427:O427))</f>
        <v>N/A</v>
      </c>
      <c r="L425" s="30"/>
      <c r="M425" s="30"/>
      <c r="N425" s="30"/>
      <c r="O425" s="30"/>
      <c r="P425" s="37"/>
    </row>
    <row r="426" spans="1:16" ht="15.75" hidden="1" customHeight="1" thickBot="1" x14ac:dyDescent="0.4">
      <c r="D426" s="451" t="str">
        <f>$D$85</f>
        <v>Availability</v>
      </c>
      <c r="E426" s="453" t="str">
        <f>$E$85</f>
        <v>Priority</v>
      </c>
      <c r="F426" s="453"/>
      <c r="G426" s="453"/>
      <c r="H426" s="454" t="str">
        <f>$H$85</f>
        <v>Total</v>
      </c>
      <c r="I426" s="456" t="str">
        <f>$I$85</f>
        <v>Comments</v>
      </c>
      <c r="J426" s="469" t="str">
        <f>$J$85</f>
        <v>Availability by Type</v>
      </c>
      <c r="L426" s="30"/>
      <c r="M426" s="38" t="str">
        <f>'Control Panel'!$F$31</f>
        <v>H</v>
      </c>
      <c r="N426" s="38" t="str">
        <f>'Control Panel'!$F$32</f>
        <v>M</v>
      </c>
      <c r="O426" s="38" t="str">
        <f>'Control Panel'!$F$33</f>
        <v>L</v>
      </c>
      <c r="P426" s="37"/>
    </row>
    <row r="427" spans="1:16" ht="15.75" hidden="1" customHeight="1" thickBot="1" x14ac:dyDescent="0.4">
      <c r="D427" s="452"/>
      <c r="E427" s="77" t="str">
        <f>'Control Panel'!$E$31</f>
        <v>High</v>
      </c>
      <c r="F427" s="78" t="str">
        <f>'Control Panel'!$E$32</f>
        <v>Medium</v>
      </c>
      <c r="G427" s="79" t="str">
        <f>'Control Panel'!$E$33</f>
        <v>Low</v>
      </c>
      <c r="H427" s="455"/>
      <c r="I427" s="457"/>
      <c r="J427" s="470"/>
      <c r="L427" s="38" t="s">
        <v>44</v>
      </c>
      <c r="M427" s="30">
        <f>E434*'Control Panel'!$G$31*'Control Panel'!$G$36</f>
        <v>0</v>
      </c>
      <c r="N427" s="30">
        <f>F434*'Control Panel'!$G$32*'Control Panel'!$G$36</f>
        <v>0</v>
      </c>
      <c r="O427" s="30">
        <f>G434*'Control Panel'!$G$33*'Control Panel'!$G$36</f>
        <v>0</v>
      </c>
      <c r="P427" s="37"/>
    </row>
    <row r="428" spans="1:16" ht="15.75" hidden="1" customHeight="1" thickBot="1" x14ac:dyDescent="0.4">
      <c r="D428" s="90" t="str">
        <f>'Control Panel'!$E$36</f>
        <v>Yes</v>
      </c>
      <c r="E428" s="83">
        <f>COUNTIFS('Module 32'!$C:$C,'Control Panel'!$F$31,'Module 32'!$AB:$AB,'Control Panel'!$F$36)</f>
        <v>0</v>
      </c>
      <c r="F428" s="84">
        <f>COUNTIFS('Module 32'!$C:$C,'Control Panel'!$F$32,'Module 32'!$AB:$AB,'Control Panel'!$F$36)</f>
        <v>0</v>
      </c>
      <c r="G428" s="85">
        <f>COUNTIFS('Module 32'!$C:$C,'Control Panel'!$F$33,'Module 32'!$AB:$AB,'Control Panel'!$F$36)</f>
        <v>0</v>
      </c>
      <c r="H428" s="73">
        <f>SUM(E428:G428)</f>
        <v>0</v>
      </c>
      <c r="I428" s="145">
        <f>COUNTIFS('Module 32'!$G:$G,"&lt;&gt;",'Module 32'!$AB:$AB,'Control Panel'!$F$36)</f>
        <v>0</v>
      </c>
      <c r="J428" s="74"/>
      <c r="L428" s="38" t="str">
        <f>'Control Panel'!$F$36</f>
        <v>Y</v>
      </c>
      <c r="M428" s="30">
        <f>E428*'Control Panel'!$G$31*'Control Panel'!$G$36</f>
        <v>0</v>
      </c>
      <c r="N428" s="30">
        <f>F428*'Control Panel'!$G$32*'Control Panel'!$G$36</f>
        <v>0</v>
      </c>
      <c r="O428" s="30">
        <f>G428*'Control Panel'!$G$33*'Control Panel'!$G$36</f>
        <v>0</v>
      </c>
      <c r="P428" s="37"/>
    </row>
    <row r="429" spans="1:16" ht="15.75" hidden="1" customHeight="1" thickBot="1" x14ac:dyDescent="0.4">
      <c r="D429" s="70" t="str">
        <f>'Control Panel'!$E$37</f>
        <v>Reporting</v>
      </c>
      <c r="E429" s="80">
        <f>COUNTIFS('Module 32'!$C:$C,'Control Panel'!$F$31,'Module 32'!$AB:$AB,'Control Panel'!$F$37)</f>
        <v>0</v>
      </c>
      <c r="F429" s="81">
        <f>COUNTIFS('Module 32'!$C:$C,'Control Panel'!$F$32,'Module 32'!$AB:$AB,'Control Panel'!$F$37)</f>
        <v>0</v>
      </c>
      <c r="G429" s="82">
        <f>COUNTIFS('Module 32'!$C:$C,'Control Panel'!$F$33,'Module 32'!$AB:$AB,'Control Panel'!$F$37)</f>
        <v>0</v>
      </c>
      <c r="H429" s="71">
        <f t="shared" ref="H429:H433" si="68">SUM(E429:G429)</f>
        <v>0</v>
      </c>
      <c r="I429" s="146">
        <f>COUNTIFS('Module 32'!$G:$G,"&lt;&gt;",'Module 32'!$AB:$AB,'Control Panel'!$F$37)</f>
        <v>0</v>
      </c>
      <c r="J429" s="138"/>
      <c r="L429" s="38" t="str">
        <f>'Control Panel'!$F$37</f>
        <v>R</v>
      </c>
      <c r="M429" s="30">
        <f>E429*'Control Panel'!$G$31*'Control Panel'!$G$37</f>
        <v>0</v>
      </c>
      <c r="N429" s="30">
        <f>F429*'Control Panel'!$G$32*'Control Panel'!$G$37</f>
        <v>0</v>
      </c>
      <c r="O429" s="30">
        <f>G429*'Control Panel'!$G$33*'Control Panel'!$G$37</f>
        <v>0</v>
      </c>
      <c r="P429" s="37"/>
    </row>
    <row r="430" spans="1:16" ht="15.75" hidden="1" customHeight="1" thickBot="1" x14ac:dyDescent="0.4">
      <c r="D430" s="72" t="str">
        <f>'Control Panel'!$E$38</f>
        <v>Third Party</v>
      </c>
      <c r="E430" s="83">
        <f>COUNTIFS('Module 32'!$C:$C,'Control Panel'!$F$31,'Module 32'!$AB:$AB,'Control Panel'!$F$38)</f>
        <v>0</v>
      </c>
      <c r="F430" s="84">
        <f>COUNTIFS('Module 32'!$C:$C,'Control Panel'!$F$32,'Module 32'!$AB:$AB,'Control Panel'!$F$38)</f>
        <v>0</v>
      </c>
      <c r="G430" s="85">
        <f>COUNTIFS('Module 32'!$C:$C,'Control Panel'!$F$33,'Module 32'!$AB:$AB,'Control Panel'!$F$38)</f>
        <v>0</v>
      </c>
      <c r="H430" s="73">
        <f t="shared" si="68"/>
        <v>0</v>
      </c>
      <c r="I430" s="145">
        <f>COUNTIFS('Module 32'!$G:$G,"&lt;&gt;",'Module 32'!$AB:$AB,'Control Panel'!$F$38)</f>
        <v>0</v>
      </c>
      <c r="J430" s="138"/>
      <c r="L430" s="38" t="str">
        <f>'Control Panel'!$F$38</f>
        <v>T</v>
      </c>
      <c r="M430" s="30">
        <f>E430*'Control Panel'!$G$31*'Control Panel'!$G$38</f>
        <v>0</v>
      </c>
      <c r="N430" s="30">
        <f>F430*'Control Panel'!$G$32*'Control Panel'!$G$38</f>
        <v>0</v>
      </c>
      <c r="O430" s="30">
        <f>G430*'Control Panel'!$G$33*'Control Panel'!$G$38</f>
        <v>0</v>
      </c>
      <c r="P430" s="37"/>
    </row>
    <row r="431" spans="1:16" ht="15.75" hidden="1" customHeight="1" thickBot="1" x14ac:dyDescent="0.4">
      <c r="A431" s="22" t="s">
        <v>39</v>
      </c>
      <c r="B431" s="160"/>
      <c r="D431" s="75" t="str">
        <f>'Control Panel'!$E$39</f>
        <v>Modification</v>
      </c>
      <c r="E431" s="80">
        <f>COUNTIFS('Module 32'!$C:$C,'Control Panel'!$F$31,'Module 32'!$AB:$AB,'Control Panel'!$F$39)</f>
        <v>0</v>
      </c>
      <c r="F431" s="81">
        <f>COUNTIFS('Module 32'!$C:$C,'Control Panel'!$F$32,'Module 32'!$AB:$AB,'Control Panel'!$F$39)</f>
        <v>0</v>
      </c>
      <c r="G431" s="82">
        <f>COUNTIFS('Module 32'!$C:$C,'Control Panel'!$F$33,'Module 32'!$AB:$AB,'Control Panel'!$F$39)</f>
        <v>0</v>
      </c>
      <c r="H431" s="71">
        <f t="shared" si="68"/>
        <v>0</v>
      </c>
      <c r="I431" s="146">
        <f>COUNTIFS('Module 32'!$G:$G,"&lt;&gt;",'Module 32'!$AB:$AB,'Control Panel'!$F$39)</f>
        <v>0</v>
      </c>
      <c r="J431" s="138"/>
      <c r="L431" s="38" t="str">
        <f>'Control Panel'!$F$39</f>
        <v>M</v>
      </c>
      <c r="M431" s="30">
        <f>E431*'Control Panel'!$G$31*'Control Panel'!$G$39</f>
        <v>0</v>
      </c>
      <c r="N431" s="30">
        <f>F431*'Control Panel'!$G$32*'Control Panel'!$G$39</f>
        <v>0</v>
      </c>
      <c r="O431" s="30">
        <f>G431*'Control Panel'!$G$33*'Control Panel'!$G$39</f>
        <v>0</v>
      </c>
      <c r="P431" s="37"/>
    </row>
    <row r="432" spans="1:16" ht="15.75" hidden="1" customHeight="1" thickBot="1" x14ac:dyDescent="0.4">
      <c r="A432" s="23" t="s">
        <v>40</v>
      </c>
      <c r="B432" s="161"/>
      <c r="D432" s="76" t="str">
        <f>'Control Panel'!$E$40</f>
        <v>Future</v>
      </c>
      <c r="E432" s="83">
        <f>COUNTIFS('Module 32'!$C:$C,'Control Panel'!$F$31,'Module 32'!$AB:$AB,'Control Panel'!$F$40)</f>
        <v>0</v>
      </c>
      <c r="F432" s="84">
        <f>COUNTIFS('Module 32'!$C:$C,'Control Panel'!$F$32,'Module 32'!$AB:$AB,'Control Panel'!$F$40)</f>
        <v>0</v>
      </c>
      <c r="G432" s="85">
        <f>COUNTIFS('Module 32'!$C:$C,'Control Panel'!$F$33,'Module 32'!$AB:$AB,'Control Panel'!$F$40)</f>
        <v>0</v>
      </c>
      <c r="H432" s="73">
        <f t="shared" si="68"/>
        <v>0</v>
      </c>
      <c r="I432" s="145">
        <f>COUNTIFS('Module 32'!$G:$G,"&lt;&gt;",'Module 32'!$AB:$AB,'Control Panel'!$F$40)</f>
        <v>0</v>
      </c>
      <c r="J432" s="138"/>
      <c r="L432" s="38" t="str">
        <f>'Control Panel'!$F$40</f>
        <v>F</v>
      </c>
      <c r="M432" s="30">
        <f>E432*'Control Panel'!$G$31*'Control Panel'!$G$40</f>
        <v>0</v>
      </c>
      <c r="N432" s="30">
        <f>F432*'Control Panel'!$G$32*'Control Panel'!$G$40</f>
        <v>0</v>
      </c>
      <c r="O432" s="30">
        <f>G432*'Control Panel'!$G$33*'Control Panel'!$G$40</f>
        <v>0</v>
      </c>
      <c r="P432" s="37"/>
    </row>
    <row r="433" spans="1:16" ht="15.75" hidden="1" customHeight="1" thickBot="1" x14ac:dyDescent="0.4">
      <c r="A433" s="26" t="str">
        <f>IF('Module 30'!$AC$12&gt;0,"Yes","No")</f>
        <v>No</v>
      </c>
      <c r="B433" s="162">
        <f>IF(A433="Yes",1,0)</f>
        <v>0</v>
      </c>
      <c r="D433" s="89" t="str">
        <f>'Control Panel'!$E$41</f>
        <v>Not Available</v>
      </c>
      <c r="E433" s="80">
        <f>COUNTIFS('Module 32'!$C:$C,'Control Panel'!$F$31,'Module 32'!$AB:$AB,'Control Panel'!$F$41)</f>
        <v>0</v>
      </c>
      <c r="F433" s="81">
        <f>COUNTIFS('Module 32'!$C:$C,'Control Panel'!$F$32,'Module 32'!$AB:$AB,'Control Panel'!$F$41)</f>
        <v>0</v>
      </c>
      <c r="G433" s="82">
        <f>COUNTIFS('Module 32'!$C:$C,'Control Panel'!$F$33,'Module 32'!$AB:$AB,'Control Panel'!$F$41)</f>
        <v>0</v>
      </c>
      <c r="H433" s="71">
        <f t="shared" si="68"/>
        <v>0</v>
      </c>
      <c r="I433" s="146">
        <f>COUNTIFS('Module 32'!$G:$G,"&lt;&gt;",'Module 32'!$AB:$AB,'Control Panel'!$F$41)</f>
        <v>0</v>
      </c>
      <c r="J433" s="138"/>
      <c r="L433" s="38" t="str">
        <f>'Control Panel'!$F$41</f>
        <v>N</v>
      </c>
      <c r="M433" s="30">
        <f>E433*'Control Panel'!$G$31*'Control Panel'!$G$41</f>
        <v>0</v>
      </c>
      <c r="N433" s="30">
        <f>F433*'Control Panel'!$G$32*'Control Panel'!$G$41</f>
        <v>0</v>
      </c>
      <c r="O433" s="30">
        <f>G433*'Control Panel'!$G$33*'Control Panel'!$G$41</f>
        <v>0</v>
      </c>
      <c r="P433" s="37"/>
    </row>
    <row r="434" spans="1:16" ht="15.75" hidden="1" customHeight="1" thickBot="1" x14ac:dyDescent="0.4">
      <c r="D434" s="86" t="str">
        <f>$D$93</f>
        <v>Total:</v>
      </c>
      <c r="E434" s="87">
        <f>SUM(E428:E433)</f>
        <v>0</v>
      </c>
      <c r="F434" s="87">
        <f>SUM(F428:F433)</f>
        <v>0</v>
      </c>
      <c r="G434" s="87">
        <f>SUM(G428:G433)</f>
        <v>0</v>
      </c>
      <c r="H434" s="88">
        <f>SUM(H428:H433)</f>
        <v>0</v>
      </c>
      <c r="I434" s="88">
        <f>SUM(I428:I433)</f>
        <v>0</v>
      </c>
      <c r="J434" s="164"/>
      <c r="L434" s="38" t="str">
        <f>D434</f>
        <v>Total:</v>
      </c>
      <c r="M434" s="30">
        <f>SUM(M428:M433)</f>
        <v>0</v>
      </c>
      <c r="N434" s="30">
        <f>SUM(N428:N433)</f>
        <v>0</v>
      </c>
      <c r="O434" s="30">
        <f>SUM(O428:O433)</f>
        <v>0</v>
      </c>
      <c r="P434" s="37"/>
    </row>
    <row r="435" spans="1:16" ht="15.75" hidden="1" customHeight="1" thickBot="1" x14ac:dyDescent="0.4">
      <c r="D435" s="61"/>
      <c r="H435" s="4"/>
      <c r="L435" s="30" t="s">
        <v>45</v>
      </c>
      <c r="M435" s="39" t="str">
        <f t="shared" ref="M435:O435" si="69">IF(M427=0,"NA",M434/M427)</f>
        <v>NA</v>
      </c>
      <c r="N435" s="39" t="str">
        <f t="shared" si="69"/>
        <v>NA</v>
      </c>
      <c r="O435" s="39" t="str">
        <f t="shared" si="69"/>
        <v>NA</v>
      </c>
      <c r="P435" s="37"/>
    </row>
    <row r="436" spans="1:16" ht="15.75" hidden="1" customHeight="1" thickBot="1" x14ac:dyDescent="0.4">
      <c r="D436" s="449" t="str">
        <f>'Control Panel'!F79&amp;" - "&amp;'Control Panel'!E79</f>
        <v>4.34 - Module 33</v>
      </c>
      <c r="E436" s="450"/>
      <c r="F436" s="450"/>
      <c r="G436" s="20"/>
      <c r="H436" s="20"/>
      <c r="I436" s="20" t="str">
        <f>$I$84</f>
        <v xml:space="preserve">Overall Compliance: </v>
      </c>
      <c r="J436" s="21" t="str">
        <f>IF(SUM(M445:O445)=0,"N/A",SUM(M445:O445)/SUM(M438:O438))</f>
        <v>N/A</v>
      </c>
      <c r="L436" s="30"/>
      <c r="M436" s="30"/>
      <c r="N436" s="30"/>
      <c r="O436" s="30"/>
      <c r="P436" s="37"/>
    </row>
    <row r="437" spans="1:16" ht="15.75" hidden="1" customHeight="1" thickBot="1" x14ac:dyDescent="0.4">
      <c r="D437" s="451" t="str">
        <f>$D$85</f>
        <v>Availability</v>
      </c>
      <c r="E437" s="453" t="str">
        <f>$E$85</f>
        <v>Priority</v>
      </c>
      <c r="F437" s="453"/>
      <c r="G437" s="453"/>
      <c r="H437" s="454" t="str">
        <f>$H$85</f>
        <v>Total</v>
      </c>
      <c r="I437" s="456" t="str">
        <f>$I$85</f>
        <v>Comments</v>
      </c>
      <c r="J437" s="469" t="str">
        <f>$J$85</f>
        <v>Availability by Type</v>
      </c>
      <c r="L437" s="30"/>
      <c r="M437" s="38" t="str">
        <f>'Control Panel'!$F$31</f>
        <v>H</v>
      </c>
      <c r="N437" s="38" t="str">
        <f>'Control Panel'!$F$32</f>
        <v>M</v>
      </c>
      <c r="O437" s="38" t="str">
        <f>'Control Panel'!$F$33</f>
        <v>L</v>
      </c>
      <c r="P437" s="37"/>
    </row>
    <row r="438" spans="1:16" ht="15.75" hidden="1" customHeight="1" thickBot="1" x14ac:dyDescent="0.4">
      <c r="D438" s="452"/>
      <c r="E438" s="77" t="str">
        <f>'Control Panel'!$E$31</f>
        <v>High</v>
      </c>
      <c r="F438" s="78" t="str">
        <f>'Control Panel'!$E$32</f>
        <v>Medium</v>
      </c>
      <c r="G438" s="79" t="str">
        <f>'Control Panel'!$E$33</f>
        <v>Low</v>
      </c>
      <c r="H438" s="455"/>
      <c r="I438" s="457"/>
      <c r="J438" s="470"/>
      <c r="L438" s="38" t="s">
        <v>44</v>
      </c>
      <c r="M438" s="30">
        <f>E445*'Control Panel'!$G$31*'Control Panel'!$G$36</f>
        <v>0</v>
      </c>
      <c r="N438" s="30">
        <f>F445*'Control Panel'!$G$32*'Control Panel'!$G$36</f>
        <v>0</v>
      </c>
      <c r="O438" s="30">
        <f>G445*'Control Panel'!$G$33*'Control Panel'!$G$36</f>
        <v>0</v>
      </c>
      <c r="P438" s="37"/>
    </row>
    <row r="439" spans="1:16" ht="15.75" hidden="1" customHeight="1" thickBot="1" x14ac:dyDescent="0.4">
      <c r="D439" s="90" t="str">
        <f>'Control Panel'!$E$36</f>
        <v>Yes</v>
      </c>
      <c r="E439" s="83">
        <f>COUNTIFS('Module 33'!$C:$C,'Control Panel'!$F$31,'Module 33'!$AB:$AB,'Control Panel'!$F$36)</f>
        <v>0</v>
      </c>
      <c r="F439" s="84">
        <f>COUNTIFS('Module 33'!$C:$C,'Control Panel'!$F$32,'Module 33'!$AB:$AB,'Control Panel'!$F$36)</f>
        <v>0</v>
      </c>
      <c r="G439" s="85">
        <f>COUNTIFS('Module 33'!$C:$C,'Control Panel'!$F$33,'Module 33'!$AB:$AB,'Control Panel'!$F$36)</f>
        <v>0</v>
      </c>
      <c r="H439" s="73">
        <f>SUM(E439:G439)</f>
        <v>0</v>
      </c>
      <c r="I439" s="145">
        <f>COUNTIFS('Module 33'!$G:$G,"&lt;&gt;",'Module 33'!$AB:$AB,'Control Panel'!$F$36)</f>
        <v>0</v>
      </c>
      <c r="J439" s="74"/>
      <c r="L439" s="38" t="str">
        <f>'Control Panel'!$F$36</f>
        <v>Y</v>
      </c>
      <c r="M439" s="30">
        <f>E439*'Control Panel'!$G$31*'Control Panel'!$G$36</f>
        <v>0</v>
      </c>
      <c r="N439" s="30">
        <f>F439*'Control Panel'!$G$32*'Control Panel'!$G$36</f>
        <v>0</v>
      </c>
      <c r="O439" s="30">
        <f>G439*'Control Panel'!$G$33*'Control Panel'!$G$36</f>
        <v>0</v>
      </c>
      <c r="P439" s="37"/>
    </row>
    <row r="440" spans="1:16" ht="15.75" hidden="1" customHeight="1" thickBot="1" x14ac:dyDescent="0.4">
      <c r="D440" s="70" t="str">
        <f>'Control Panel'!$E$37</f>
        <v>Reporting</v>
      </c>
      <c r="E440" s="80">
        <f>COUNTIFS('Module 33'!$C:$C,'Control Panel'!$F$31,'Module 33'!$AB:$AB,'Control Panel'!$F$37)</f>
        <v>0</v>
      </c>
      <c r="F440" s="81">
        <f>COUNTIFS('Module 33'!$C:$C,'Control Panel'!$F$32,'Module 33'!$AB:$AB,'Control Panel'!$F$37)</f>
        <v>0</v>
      </c>
      <c r="G440" s="82">
        <f>COUNTIFS('Module 33'!$C:$C,'Control Panel'!$F$33,'Module 33'!$AB:$AB,'Control Panel'!$F$37)</f>
        <v>0</v>
      </c>
      <c r="H440" s="71">
        <f t="shared" ref="H440:H444" si="70">SUM(E440:G440)</f>
        <v>0</v>
      </c>
      <c r="I440" s="146">
        <f>COUNTIFS('Module 33'!$G:$G,"&lt;&gt;",'Module 33'!$AB:$AB,'Control Panel'!$F$37)</f>
        <v>0</v>
      </c>
      <c r="J440" s="138"/>
      <c r="L440" s="38" t="str">
        <f>'Control Panel'!$F$37</f>
        <v>R</v>
      </c>
      <c r="M440" s="30">
        <f>E440*'Control Panel'!$G$31*'Control Panel'!$G$37</f>
        <v>0</v>
      </c>
      <c r="N440" s="30">
        <f>F440*'Control Panel'!$G$32*'Control Panel'!$G$37</f>
        <v>0</v>
      </c>
      <c r="O440" s="30">
        <f>G440*'Control Panel'!$G$33*'Control Panel'!$G$37</f>
        <v>0</v>
      </c>
      <c r="P440" s="37"/>
    </row>
    <row r="441" spans="1:16" ht="15.75" hidden="1" customHeight="1" thickBot="1" x14ac:dyDescent="0.4">
      <c r="D441" s="72" t="str">
        <f>'Control Panel'!$E$38</f>
        <v>Third Party</v>
      </c>
      <c r="E441" s="83">
        <f>COUNTIFS('Module 33'!$C:$C,'Control Panel'!$F$31,'Module 33'!$AB:$AB,'Control Panel'!$F$38)</f>
        <v>0</v>
      </c>
      <c r="F441" s="84">
        <f>COUNTIFS('Module 33'!$C:$C,'Control Panel'!$F$32,'Module 33'!$AB:$AB,'Control Panel'!$F$38)</f>
        <v>0</v>
      </c>
      <c r="G441" s="85">
        <f>COUNTIFS('Module 33'!$C:$C,'Control Panel'!$F$33,'Module 33'!$AB:$AB,'Control Panel'!$F$38)</f>
        <v>0</v>
      </c>
      <c r="H441" s="73">
        <f t="shared" si="70"/>
        <v>0</v>
      </c>
      <c r="I441" s="145">
        <f>COUNTIFS('Module 33'!$G:$G,"&lt;&gt;",'Module 33'!$AB:$AB,'Control Panel'!$F$38)</f>
        <v>0</v>
      </c>
      <c r="J441" s="138"/>
      <c r="L441" s="38" t="str">
        <f>'Control Panel'!$F$38</f>
        <v>T</v>
      </c>
      <c r="M441" s="30">
        <f>E441*'Control Panel'!$G$31*'Control Panel'!$G$38</f>
        <v>0</v>
      </c>
      <c r="N441" s="30">
        <f>F441*'Control Panel'!$G$32*'Control Panel'!$G$38</f>
        <v>0</v>
      </c>
      <c r="O441" s="30">
        <f>G441*'Control Panel'!$G$33*'Control Panel'!$G$38</f>
        <v>0</v>
      </c>
      <c r="P441" s="37"/>
    </row>
    <row r="442" spans="1:16" ht="15.75" hidden="1" customHeight="1" thickBot="1" x14ac:dyDescent="0.4">
      <c r="A442" s="22" t="s">
        <v>39</v>
      </c>
      <c r="B442" s="160"/>
      <c r="D442" s="75" t="str">
        <f>'Control Panel'!$E$39</f>
        <v>Modification</v>
      </c>
      <c r="E442" s="80">
        <f>COUNTIFS('Module 33'!$C:$C,'Control Panel'!$F$31,'Module 33'!$AB:$AB,'Control Panel'!$F$39)</f>
        <v>0</v>
      </c>
      <c r="F442" s="81">
        <f>COUNTIFS('Module 33'!$C:$C,'Control Panel'!$F$32,'Module 33'!$AB:$AB,'Control Panel'!$F$39)</f>
        <v>0</v>
      </c>
      <c r="G442" s="82">
        <f>COUNTIFS('Module 33'!$C:$C,'Control Panel'!$F$33,'Module 33'!$AB:$AB,'Control Panel'!$F$39)</f>
        <v>0</v>
      </c>
      <c r="H442" s="71">
        <f t="shared" si="70"/>
        <v>0</v>
      </c>
      <c r="I442" s="146">
        <f>COUNTIFS('Module 33'!$G:$G,"&lt;&gt;",'Module 33'!$AB:$AB,'Control Panel'!$F$39)</f>
        <v>0</v>
      </c>
      <c r="J442" s="138"/>
      <c r="L442" s="38" t="str">
        <f>'Control Panel'!$F$39</f>
        <v>M</v>
      </c>
      <c r="M442" s="30">
        <f>E442*'Control Panel'!$G$31*'Control Panel'!$G$39</f>
        <v>0</v>
      </c>
      <c r="N442" s="30">
        <f>F442*'Control Panel'!$G$32*'Control Panel'!$G$39</f>
        <v>0</v>
      </c>
      <c r="O442" s="30">
        <f>G442*'Control Panel'!$G$33*'Control Panel'!$G$39</f>
        <v>0</v>
      </c>
      <c r="P442" s="37"/>
    </row>
    <row r="443" spans="1:16" ht="15.75" hidden="1" customHeight="1" thickBot="1" x14ac:dyDescent="0.4">
      <c r="A443" s="23" t="s">
        <v>40</v>
      </c>
      <c r="B443" s="161"/>
      <c r="D443" s="76" t="str">
        <f>'Control Panel'!$E$40</f>
        <v>Future</v>
      </c>
      <c r="E443" s="83">
        <f>COUNTIFS('Module 33'!$C:$C,'Control Panel'!$F$31,'Module 33'!$AB:$AB,'Control Panel'!$F$40)</f>
        <v>0</v>
      </c>
      <c r="F443" s="84">
        <f>COUNTIFS('Module 33'!$C:$C,'Control Panel'!$F$32,'Module 33'!$AB:$AB,'Control Panel'!$F$40)</f>
        <v>0</v>
      </c>
      <c r="G443" s="85">
        <f>COUNTIFS('Module 33'!$C:$C,'Control Panel'!$F$33,'Module 33'!$AB:$AB,'Control Panel'!$F$40)</f>
        <v>0</v>
      </c>
      <c r="H443" s="73">
        <f t="shared" si="70"/>
        <v>0</v>
      </c>
      <c r="I443" s="145">
        <f>COUNTIFS('Module 33'!$G:$G,"&lt;&gt;",'Module 33'!$AB:$AB,'Control Panel'!$F$40)</f>
        <v>0</v>
      </c>
      <c r="J443" s="138"/>
      <c r="L443" s="38" t="str">
        <f>'Control Panel'!$F$40</f>
        <v>F</v>
      </c>
      <c r="M443" s="30">
        <f>E443*'Control Panel'!$G$31*'Control Panel'!$G$40</f>
        <v>0</v>
      </c>
      <c r="N443" s="30">
        <f>F443*'Control Panel'!$G$32*'Control Panel'!$G$40</f>
        <v>0</v>
      </c>
      <c r="O443" s="30">
        <f>G443*'Control Panel'!$G$33*'Control Panel'!$G$40</f>
        <v>0</v>
      </c>
      <c r="P443" s="37"/>
    </row>
    <row r="444" spans="1:16" ht="15.75" hidden="1" customHeight="1" thickBot="1" x14ac:dyDescent="0.4">
      <c r="A444" s="26" t="str">
        <f>IF('Module 30'!$AC$12&gt;0,"Yes","No")</f>
        <v>No</v>
      </c>
      <c r="B444" s="162">
        <f>IF(A444="Yes",1,0)</f>
        <v>0</v>
      </c>
      <c r="D444" s="89" t="str">
        <f>'Control Panel'!$E$41</f>
        <v>Not Available</v>
      </c>
      <c r="E444" s="80">
        <f>COUNTIFS('Module 33'!$C:$C,'Control Panel'!$F$31,'Module 33'!$AB:$AB,'Control Panel'!$F$41)</f>
        <v>0</v>
      </c>
      <c r="F444" s="81">
        <f>COUNTIFS('Module 33'!$C:$C,'Control Panel'!$F$32,'Module 33'!$AB:$AB,'Control Panel'!$F$41)</f>
        <v>0</v>
      </c>
      <c r="G444" s="82">
        <f>COUNTIFS('Module 33'!$C:$C,'Control Panel'!$F$33,'Module 33'!$AB:$AB,'Control Panel'!$F$41)</f>
        <v>0</v>
      </c>
      <c r="H444" s="71">
        <f t="shared" si="70"/>
        <v>0</v>
      </c>
      <c r="I444" s="146">
        <f>COUNTIFS('Module 33'!$G:$G,"&lt;&gt;",'Module 33'!$AB:$AB,'Control Panel'!$F$41)</f>
        <v>0</v>
      </c>
      <c r="J444" s="138"/>
      <c r="L444" s="38" t="str">
        <f>'Control Panel'!$F$41</f>
        <v>N</v>
      </c>
      <c r="M444" s="30">
        <f>E444*'Control Panel'!$G$31*'Control Panel'!$G$41</f>
        <v>0</v>
      </c>
      <c r="N444" s="30">
        <f>F444*'Control Panel'!$G$32*'Control Panel'!$G$41</f>
        <v>0</v>
      </c>
      <c r="O444" s="30">
        <f>G444*'Control Panel'!$G$33*'Control Panel'!$G$41</f>
        <v>0</v>
      </c>
      <c r="P444" s="37"/>
    </row>
    <row r="445" spans="1:16" ht="15.75" hidden="1" customHeight="1" thickBot="1" x14ac:dyDescent="0.4">
      <c r="D445" s="86" t="str">
        <f>$D$93</f>
        <v>Total:</v>
      </c>
      <c r="E445" s="87">
        <f>SUM(E439:E444)</f>
        <v>0</v>
      </c>
      <c r="F445" s="87">
        <f>SUM(F439:F444)</f>
        <v>0</v>
      </c>
      <c r="G445" s="87">
        <f>SUM(G439:G444)</f>
        <v>0</v>
      </c>
      <c r="H445" s="88">
        <f>SUM(H439:H444)</f>
        <v>0</v>
      </c>
      <c r="I445" s="88">
        <f>SUM(I439:I444)</f>
        <v>0</v>
      </c>
      <c r="J445" s="164"/>
      <c r="L445" s="38" t="str">
        <f>D445</f>
        <v>Total:</v>
      </c>
      <c r="M445" s="30">
        <f>SUM(M439:M444)</f>
        <v>0</v>
      </c>
      <c r="N445" s="30">
        <f>SUM(N439:N444)</f>
        <v>0</v>
      </c>
      <c r="O445" s="30">
        <f>SUM(O439:O444)</f>
        <v>0</v>
      </c>
      <c r="P445" s="37"/>
    </row>
    <row r="446" spans="1:16" ht="15.75" hidden="1" customHeight="1" thickBot="1" x14ac:dyDescent="0.4">
      <c r="D446" s="61"/>
      <c r="H446" s="4"/>
      <c r="L446" s="30" t="s">
        <v>45</v>
      </c>
      <c r="M446" s="39" t="str">
        <f t="shared" ref="M446:O446" si="71">IF(M438=0,"NA",M445/M438)</f>
        <v>NA</v>
      </c>
      <c r="N446" s="39" t="str">
        <f t="shared" si="71"/>
        <v>NA</v>
      </c>
      <c r="O446" s="39" t="str">
        <f t="shared" si="71"/>
        <v>NA</v>
      </c>
      <c r="P446" s="37"/>
    </row>
    <row r="447" spans="1:16" ht="15.75" hidden="1" customHeight="1" thickBot="1" x14ac:dyDescent="0.4">
      <c r="D447" s="449" t="str">
        <f>'Control Panel'!F80&amp;" - "&amp;'Control Panel'!E80</f>
        <v>4.35 - Module 34</v>
      </c>
      <c r="E447" s="450"/>
      <c r="F447" s="450"/>
      <c r="G447" s="20"/>
      <c r="H447" s="20"/>
      <c r="I447" s="20" t="str">
        <f>$I$84</f>
        <v xml:space="preserve">Overall Compliance: </v>
      </c>
      <c r="J447" s="21" t="str">
        <f>IF(SUM(M456:O456)=0,"N/A",SUM(M456:O456)/SUM(M449:O449))</f>
        <v>N/A</v>
      </c>
      <c r="L447" s="30"/>
      <c r="M447" s="30"/>
      <c r="N447" s="30"/>
      <c r="O447" s="30"/>
      <c r="P447" s="37"/>
    </row>
    <row r="448" spans="1:16" ht="15.75" hidden="1" customHeight="1" thickBot="1" x14ac:dyDescent="0.4">
      <c r="D448" s="451" t="str">
        <f>$D$85</f>
        <v>Availability</v>
      </c>
      <c r="E448" s="453" t="str">
        <f>$E$85</f>
        <v>Priority</v>
      </c>
      <c r="F448" s="453"/>
      <c r="G448" s="453"/>
      <c r="H448" s="454" t="str">
        <f>$H$85</f>
        <v>Total</v>
      </c>
      <c r="I448" s="456" t="str">
        <f>$I$85</f>
        <v>Comments</v>
      </c>
      <c r="J448" s="469" t="str">
        <f>$J$85</f>
        <v>Availability by Type</v>
      </c>
      <c r="L448" s="30"/>
      <c r="M448" s="38" t="str">
        <f>'Control Panel'!$F$31</f>
        <v>H</v>
      </c>
      <c r="N448" s="38" t="str">
        <f>'Control Panel'!$F$32</f>
        <v>M</v>
      </c>
      <c r="O448" s="38" t="str">
        <f>'Control Panel'!$F$33</f>
        <v>L</v>
      </c>
      <c r="P448" s="37"/>
    </row>
    <row r="449" spans="1:16" ht="15.75" hidden="1" customHeight="1" thickBot="1" x14ac:dyDescent="0.4">
      <c r="D449" s="452"/>
      <c r="E449" s="77" t="str">
        <f>'Control Panel'!$E$31</f>
        <v>High</v>
      </c>
      <c r="F449" s="78" t="str">
        <f>'Control Panel'!$E$32</f>
        <v>Medium</v>
      </c>
      <c r="G449" s="79" t="str">
        <f>'Control Panel'!$E$33</f>
        <v>Low</v>
      </c>
      <c r="H449" s="455"/>
      <c r="I449" s="457"/>
      <c r="J449" s="470"/>
      <c r="L449" s="38" t="s">
        <v>44</v>
      </c>
      <c r="M449" s="30">
        <f>E456*'Control Panel'!$G$31*'Control Panel'!$G$36</f>
        <v>0</v>
      </c>
      <c r="N449" s="30">
        <f>F456*'Control Panel'!$G$32*'Control Panel'!$G$36</f>
        <v>0</v>
      </c>
      <c r="O449" s="30">
        <f>G456*'Control Panel'!$G$33*'Control Panel'!$G$36</f>
        <v>0</v>
      </c>
      <c r="P449" s="37"/>
    </row>
    <row r="450" spans="1:16" ht="15.75" hidden="1" customHeight="1" thickBot="1" x14ac:dyDescent="0.4">
      <c r="D450" s="90" t="str">
        <f>'Control Panel'!$E$36</f>
        <v>Yes</v>
      </c>
      <c r="E450" s="83">
        <f>COUNTIFS('Module 34'!$C:$C,'Control Panel'!$F$31,'Module 34'!$AB:$AB,'Control Panel'!$F$36)</f>
        <v>0</v>
      </c>
      <c r="F450" s="84">
        <f>COUNTIFS('Module 34'!$C:$C,'Control Panel'!$F$32,'Module 34'!$AB:$AB,'Control Panel'!$F$36)</f>
        <v>0</v>
      </c>
      <c r="G450" s="85">
        <f>COUNTIFS('Module 34'!$C:$C,'Control Panel'!$F$33,'Module 34'!$AB:$AB,'Control Panel'!$F$36)</f>
        <v>0</v>
      </c>
      <c r="H450" s="73">
        <f>SUM(E450:G450)</f>
        <v>0</v>
      </c>
      <c r="I450" s="145">
        <f>COUNTIFS('Module 34'!$G:$G,"&lt;&gt;",'Module 34'!$AB:$AB,'Control Panel'!$F$36)</f>
        <v>0</v>
      </c>
      <c r="J450" s="74"/>
      <c r="L450" s="38" t="str">
        <f>'Control Panel'!$F$36</f>
        <v>Y</v>
      </c>
      <c r="M450" s="30">
        <f>E450*'Control Panel'!$G$31*'Control Panel'!$G$36</f>
        <v>0</v>
      </c>
      <c r="N450" s="30">
        <f>F450*'Control Panel'!$G$32*'Control Panel'!$G$36</f>
        <v>0</v>
      </c>
      <c r="O450" s="30">
        <f>G450*'Control Panel'!$G$33*'Control Panel'!$G$36</f>
        <v>0</v>
      </c>
      <c r="P450" s="37"/>
    </row>
    <row r="451" spans="1:16" ht="15.75" hidden="1" customHeight="1" thickBot="1" x14ac:dyDescent="0.4">
      <c r="D451" s="70" t="str">
        <f>'Control Panel'!$E$37</f>
        <v>Reporting</v>
      </c>
      <c r="E451" s="80">
        <f>COUNTIFS('Module 34'!$C:$C,'Control Panel'!$F$31,'Module 34'!$AB:$AB,'Control Panel'!$F$37)</f>
        <v>0</v>
      </c>
      <c r="F451" s="81">
        <f>COUNTIFS('Module 34'!$C:$C,'Control Panel'!$F$32,'Module 34'!$AB:$AB,'Control Panel'!$F$37)</f>
        <v>0</v>
      </c>
      <c r="G451" s="82">
        <f>COUNTIFS('Module 34'!$C:$C,'Control Panel'!$F$33,'Module 34'!$AB:$AB,'Control Panel'!$F$37)</f>
        <v>0</v>
      </c>
      <c r="H451" s="71">
        <f t="shared" ref="H451:H455" si="72">SUM(E451:G451)</f>
        <v>0</v>
      </c>
      <c r="I451" s="146">
        <f>COUNTIFS('Module 34'!$G:$G,"&lt;&gt;",'Module 34'!$AB:$AB,'Control Panel'!$F$37)</f>
        <v>0</v>
      </c>
      <c r="J451" s="138"/>
      <c r="L451" s="38" t="str">
        <f>'Control Panel'!$F$37</f>
        <v>R</v>
      </c>
      <c r="M451" s="30">
        <f>E451*'Control Panel'!$G$31*'Control Panel'!$G$37</f>
        <v>0</v>
      </c>
      <c r="N451" s="30">
        <f>F451*'Control Panel'!$G$32*'Control Panel'!$G$37</f>
        <v>0</v>
      </c>
      <c r="O451" s="30">
        <f>G451*'Control Panel'!$G$33*'Control Panel'!$G$37</f>
        <v>0</v>
      </c>
      <c r="P451" s="37"/>
    </row>
    <row r="452" spans="1:16" ht="15.75" hidden="1" customHeight="1" thickBot="1" x14ac:dyDescent="0.4">
      <c r="D452" s="72" t="str">
        <f>'Control Panel'!$E$38</f>
        <v>Third Party</v>
      </c>
      <c r="E452" s="83">
        <f>COUNTIFS('Module 34'!$C:$C,'Control Panel'!$F$31,'Module 34'!$AB:$AB,'Control Panel'!$F$38)</f>
        <v>0</v>
      </c>
      <c r="F452" s="84">
        <f>COUNTIFS('Module 34'!$C:$C,'Control Panel'!$F$32,'Module 34'!$AB:$AB,'Control Panel'!$F$38)</f>
        <v>0</v>
      </c>
      <c r="G452" s="85">
        <f>COUNTIFS('Module 34'!$C:$C,'Control Panel'!$F$33,'Module 34'!$AB:$AB,'Control Panel'!$F$38)</f>
        <v>0</v>
      </c>
      <c r="H452" s="73">
        <f t="shared" si="72"/>
        <v>0</v>
      </c>
      <c r="I452" s="145">
        <f>COUNTIFS('Module 34'!$G:$G,"&lt;&gt;",'Module 34'!$AB:$AB,'Control Panel'!$F$38)</f>
        <v>0</v>
      </c>
      <c r="J452" s="138"/>
      <c r="L452" s="38" t="str">
        <f>'Control Panel'!$F$38</f>
        <v>T</v>
      </c>
      <c r="M452" s="30">
        <f>E452*'Control Panel'!$G$31*'Control Panel'!$G$38</f>
        <v>0</v>
      </c>
      <c r="N452" s="30">
        <f>F452*'Control Panel'!$G$32*'Control Panel'!$G$38</f>
        <v>0</v>
      </c>
      <c r="O452" s="30">
        <f>G452*'Control Panel'!$G$33*'Control Panel'!$G$38</f>
        <v>0</v>
      </c>
      <c r="P452" s="37"/>
    </row>
    <row r="453" spans="1:16" ht="15.75" hidden="1" customHeight="1" thickBot="1" x14ac:dyDescent="0.4">
      <c r="A453" s="22" t="s">
        <v>39</v>
      </c>
      <c r="B453" s="160"/>
      <c r="D453" s="75" t="str">
        <f>'Control Panel'!$E$39</f>
        <v>Modification</v>
      </c>
      <c r="E453" s="80">
        <f>COUNTIFS('Module 34'!$C:$C,'Control Panel'!$F$31,'Module 34'!$AB:$AB,'Control Panel'!$F$39)</f>
        <v>0</v>
      </c>
      <c r="F453" s="81">
        <f>COUNTIFS('Module 34'!$C:$C,'Control Panel'!$F$32,'Module 34'!$AB:$AB,'Control Panel'!$F$39)</f>
        <v>0</v>
      </c>
      <c r="G453" s="82">
        <f>COUNTIFS('Module 34'!$C:$C,'Control Panel'!$F$33,'Module 34'!$AB:$AB,'Control Panel'!$F$39)</f>
        <v>0</v>
      </c>
      <c r="H453" s="71">
        <f t="shared" si="72"/>
        <v>0</v>
      </c>
      <c r="I453" s="146">
        <f>COUNTIFS('Module 34'!$G:$G,"&lt;&gt;",'Module 34'!$AB:$AB,'Control Panel'!$F$39)</f>
        <v>0</v>
      </c>
      <c r="J453" s="138"/>
      <c r="L453" s="38" t="str">
        <f>'Control Panel'!$F$39</f>
        <v>M</v>
      </c>
      <c r="M453" s="30">
        <f>E453*'Control Panel'!$G$31*'Control Panel'!$G$39</f>
        <v>0</v>
      </c>
      <c r="N453" s="30">
        <f>F453*'Control Panel'!$G$32*'Control Panel'!$G$39</f>
        <v>0</v>
      </c>
      <c r="O453" s="30">
        <f>G453*'Control Panel'!$G$33*'Control Panel'!$G$39</f>
        <v>0</v>
      </c>
      <c r="P453" s="37"/>
    </row>
    <row r="454" spans="1:16" ht="15.75" hidden="1" customHeight="1" thickBot="1" x14ac:dyDescent="0.4">
      <c r="A454" s="23" t="s">
        <v>40</v>
      </c>
      <c r="B454" s="161"/>
      <c r="D454" s="76" t="str">
        <f>'Control Panel'!$E$40</f>
        <v>Future</v>
      </c>
      <c r="E454" s="83">
        <f>COUNTIFS('Module 34'!$C:$C,'Control Panel'!$F$31,'Module 34'!$AB:$AB,'Control Panel'!$F$40)</f>
        <v>0</v>
      </c>
      <c r="F454" s="84">
        <f>COUNTIFS('Module 34'!$C:$C,'Control Panel'!$F$32,'Module 34'!$AB:$AB,'Control Panel'!$F$40)</f>
        <v>0</v>
      </c>
      <c r="G454" s="85">
        <f>COUNTIFS('Module 34'!$C:$C,'Control Panel'!$F$33,'Module 34'!$AB:$AB,'Control Panel'!$F$40)</f>
        <v>0</v>
      </c>
      <c r="H454" s="73">
        <f t="shared" si="72"/>
        <v>0</v>
      </c>
      <c r="I454" s="145">
        <f>COUNTIFS('Module 34'!$G:$G,"&lt;&gt;",'Module 34'!$AB:$AB,'Control Panel'!$F$40)</f>
        <v>0</v>
      </c>
      <c r="J454" s="138"/>
      <c r="L454" s="38" t="str">
        <f>'Control Panel'!$F$40</f>
        <v>F</v>
      </c>
      <c r="M454" s="30">
        <f>E454*'Control Panel'!$G$31*'Control Panel'!$G$40</f>
        <v>0</v>
      </c>
      <c r="N454" s="30">
        <f>F454*'Control Panel'!$G$32*'Control Panel'!$G$40</f>
        <v>0</v>
      </c>
      <c r="O454" s="30">
        <f>G454*'Control Panel'!$G$33*'Control Panel'!$G$40</f>
        <v>0</v>
      </c>
      <c r="P454" s="37"/>
    </row>
    <row r="455" spans="1:16" ht="15.75" hidden="1" customHeight="1" thickBot="1" x14ac:dyDescent="0.4">
      <c r="A455" s="26" t="str">
        <f>IF('Module 30'!$AC$12&gt;0,"Yes","No")</f>
        <v>No</v>
      </c>
      <c r="B455" s="162">
        <f>IF(A455="Yes",1,0)</f>
        <v>0</v>
      </c>
      <c r="D455" s="89" t="str">
        <f>'Control Panel'!$E$41</f>
        <v>Not Available</v>
      </c>
      <c r="E455" s="80">
        <f>COUNTIFS('Module 34'!$C:$C,'Control Panel'!$F$31,'Module 34'!$AB:$AB,'Control Panel'!$F$41)</f>
        <v>0</v>
      </c>
      <c r="F455" s="81">
        <f>COUNTIFS('Module 34'!$C:$C,'Control Panel'!$F$32,'Module 34'!$AB:$AB,'Control Panel'!$F$41)</f>
        <v>0</v>
      </c>
      <c r="G455" s="82">
        <f>COUNTIFS('Module 34'!$C:$C,'Control Panel'!$F$33,'Module 34'!$AB:$AB,'Control Panel'!$F$41)</f>
        <v>0</v>
      </c>
      <c r="H455" s="71">
        <f t="shared" si="72"/>
        <v>0</v>
      </c>
      <c r="I455" s="146">
        <f>COUNTIFS('Module 34'!$G:$G,"&lt;&gt;",'Module 34'!$AB:$AB,'Control Panel'!$F$41)</f>
        <v>0</v>
      </c>
      <c r="J455" s="138"/>
      <c r="L455" s="38" t="str">
        <f>'Control Panel'!$F$41</f>
        <v>N</v>
      </c>
      <c r="M455" s="30">
        <f>E455*'Control Panel'!$G$31*'Control Panel'!$G$41</f>
        <v>0</v>
      </c>
      <c r="N455" s="30">
        <f>F455*'Control Panel'!$G$32*'Control Panel'!$G$41</f>
        <v>0</v>
      </c>
      <c r="O455" s="30">
        <f>G455*'Control Panel'!$G$33*'Control Panel'!$G$41</f>
        <v>0</v>
      </c>
      <c r="P455" s="37"/>
    </row>
    <row r="456" spans="1:16" ht="15.75" hidden="1" customHeight="1" thickBot="1" x14ac:dyDescent="0.4">
      <c r="D456" s="86" t="str">
        <f>$D$93</f>
        <v>Total:</v>
      </c>
      <c r="E456" s="87">
        <f>SUM(E450:E455)</f>
        <v>0</v>
      </c>
      <c r="F456" s="87">
        <f>SUM(F450:F455)</f>
        <v>0</v>
      </c>
      <c r="G456" s="87">
        <f>SUM(G450:G455)</f>
        <v>0</v>
      </c>
      <c r="H456" s="88">
        <f>SUM(H450:H455)</f>
        <v>0</v>
      </c>
      <c r="I456" s="88">
        <f>SUM(I450:I455)</f>
        <v>0</v>
      </c>
      <c r="J456" s="164"/>
      <c r="L456" s="38" t="str">
        <f>D456</f>
        <v>Total:</v>
      </c>
      <c r="M456" s="30">
        <f>SUM(M450:M455)</f>
        <v>0</v>
      </c>
      <c r="N456" s="30">
        <f>SUM(N450:N455)</f>
        <v>0</v>
      </c>
      <c r="O456" s="30">
        <f>SUM(O450:O455)</f>
        <v>0</v>
      </c>
      <c r="P456" s="37"/>
    </row>
    <row r="457" spans="1:16" ht="15.75" hidden="1" customHeight="1" thickBot="1" x14ac:dyDescent="0.4">
      <c r="D457" s="61"/>
      <c r="H457" s="4"/>
      <c r="L457" s="30" t="s">
        <v>45</v>
      </c>
      <c r="M457" s="39" t="str">
        <f t="shared" ref="M457:O457" si="73">IF(M449=0,"NA",M456/M449)</f>
        <v>NA</v>
      </c>
      <c r="N457" s="39" t="str">
        <f t="shared" si="73"/>
        <v>NA</v>
      </c>
      <c r="O457" s="39" t="str">
        <f t="shared" si="73"/>
        <v>NA</v>
      </c>
      <c r="P457" s="37"/>
    </row>
    <row r="458" spans="1:16" ht="15.75" hidden="1" customHeight="1" thickBot="1" x14ac:dyDescent="0.4">
      <c r="D458" s="449" t="str">
        <f>'Control Panel'!F81&amp;" - "&amp;'Control Panel'!E81</f>
        <v>4.36 - Module 35</v>
      </c>
      <c r="E458" s="450"/>
      <c r="F458" s="450"/>
      <c r="G458" s="20"/>
      <c r="H458" s="20"/>
      <c r="I458" s="20" t="str">
        <f>$I$84</f>
        <v xml:space="preserve">Overall Compliance: </v>
      </c>
      <c r="J458" s="21" t="str">
        <f>IF(SUM(M467:O467)=0,"N/A",SUM(M467:O467)/SUM(M460:O460))</f>
        <v>N/A</v>
      </c>
      <c r="L458" s="30"/>
      <c r="M458" s="30"/>
      <c r="N458" s="30"/>
      <c r="O458" s="30"/>
      <c r="P458" s="37"/>
    </row>
    <row r="459" spans="1:16" ht="15.75" hidden="1" customHeight="1" thickBot="1" x14ac:dyDescent="0.4">
      <c r="D459" s="451" t="str">
        <f>$D$85</f>
        <v>Availability</v>
      </c>
      <c r="E459" s="453" t="str">
        <f>$E$85</f>
        <v>Priority</v>
      </c>
      <c r="F459" s="453"/>
      <c r="G459" s="453"/>
      <c r="H459" s="454" t="str">
        <f>$H$85</f>
        <v>Total</v>
      </c>
      <c r="I459" s="456" t="str">
        <f>$I$85</f>
        <v>Comments</v>
      </c>
      <c r="J459" s="469" t="str">
        <f>$J$85</f>
        <v>Availability by Type</v>
      </c>
      <c r="L459" s="30"/>
      <c r="M459" s="38" t="str">
        <f>'Control Panel'!$F$31</f>
        <v>H</v>
      </c>
      <c r="N459" s="38" t="str">
        <f>'Control Panel'!$F$32</f>
        <v>M</v>
      </c>
      <c r="O459" s="38" t="str">
        <f>'Control Panel'!$F$33</f>
        <v>L</v>
      </c>
      <c r="P459" s="37"/>
    </row>
    <row r="460" spans="1:16" ht="15.75" hidden="1" customHeight="1" thickBot="1" x14ac:dyDescent="0.4">
      <c r="D460" s="452"/>
      <c r="E460" s="77" t="str">
        <f>'Control Panel'!$E$31</f>
        <v>High</v>
      </c>
      <c r="F460" s="78" t="str">
        <f>'Control Panel'!$E$32</f>
        <v>Medium</v>
      </c>
      <c r="G460" s="79" t="str">
        <f>'Control Panel'!$E$33</f>
        <v>Low</v>
      </c>
      <c r="H460" s="455"/>
      <c r="I460" s="457"/>
      <c r="J460" s="470"/>
      <c r="L460" s="38" t="s">
        <v>44</v>
      </c>
      <c r="M460" s="30">
        <f>E467*'Control Panel'!$G$31*'Control Panel'!$G$36</f>
        <v>0</v>
      </c>
      <c r="N460" s="30">
        <f>F467*'Control Panel'!$G$32*'Control Panel'!$G$36</f>
        <v>0</v>
      </c>
      <c r="O460" s="30">
        <f>G467*'Control Panel'!$G$33*'Control Panel'!$G$36</f>
        <v>0</v>
      </c>
      <c r="P460" s="37"/>
    </row>
    <row r="461" spans="1:16" ht="15.75" hidden="1" customHeight="1" thickBot="1" x14ac:dyDescent="0.4">
      <c r="D461" s="90" t="str">
        <f>'Control Panel'!$E$36</f>
        <v>Yes</v>
      </c>
      <c r="E461" s="83">
        <f>COUNTIFS('Module 35'!$C:$C,'Control Panel'!$F$31,'Module 35'!$AB:$AB,'Control Panel'!$F$36)</f>
        <v>0</v>
      </c>
      <c r="F461" s="84">
        <f>COUNTIFS('Module 35'!$C:$C,'Control Panel'!$F$32,'Module 35'!$AB:$AB,'Control Panel'!$F$36)</f>
        <v>0</v>
      </c>
      <c r="G461" s="85">
        <f>COUNTIFS('Module 35'!$C:$C,'Control Panel'!$F$33,'Module 35'!$AB:$AB,'Control Panel'!$F$36)</f>
        <v>0</v>
      </c>
      <c r="H461" s="73">
        <f>SUM(E461:G461)</f>
        <v>0</v>
      </c>
      <c r="I461" s="145">
        <f>COUNTIFS('Module 35'!$G:$G,"&lt;&gt;",'Module 35'!$AB:$AB,'Control Panel'!$F$36)</f>
        <v>0</v>
      </c>
      <c r="J461" s="74"/>
      <c r="L461" s="38" t="str">
        <f>'Control Panel'!$F$36</f>
        <v>Y</v>
      </c>
      <c r="M461" s="30">
        <f>E461*'Control Panel'!$G$31*'Control Panel'!$G$36</f>
        <v>0</v>
      </c>
      <c r="N461" s="30">
        <f>F461*'Control Panel'!$G$32*'Control Panel'!$G$36</f>
        <v>0</v>
      </c>
      <c r="O461" s="30">
        <f>G461*'Control Panel'!$G$33*'Control Panel'!$G$36</f>
        <v>0</v>
      </c>
      <c r="P461" s="37"/>
    </row>
    <row r="462" spans="1:16" ht="15.75" hidden="1" customHeight="1" thickBot="1" x14ac:dyDescent="0.4">
      <c r="D462" s="70" t="str">
        <f>'Control Panel'!$E$37</f>
        <v>Reporting</v>
      </c>
      <c r="E462" s="80">
        <f>COUNTIFS('Module 35'!$C:$C,'Control Panel'!$F$31,'Module 35'!$AB:$AB,'Control Panel'!$F$37)</f>
        <v>0</v>
      </c>
      <c r="F462" s="81">
        <f>COUNTIFS('Module 35'!$C:$C,'Control Panel'!$F$32,'Module 35'!$AB:$AB,'Control Panel'!$F$37)</f>
        <v>0</v>
      </c>
      <c r="G462" s="82">
        <f>COUNTIFS('Module 35'!$C:$C,'Control Panel'!$F$33,'Module 35'!$AB:$AB,'Control Panel'!$F$37)</f>
        <v>0</v>
      </c>
      <c r="H462" s="71">
        <f t="shared" ref="H462:H466" si="74">SUM(E462:G462)</f>
        <v>0</v>
      </c>
      <c r="I462" s="146">
        <f>COUNTIFS('Module 35'!$G:$G,"&lt;&gt;",'Module 35'!$AB:$AB,'Control Panel'!$F$37)</f>
        <v>0</v>
      </c>
      <c r="J462" s="138"/>
      <c r="L462" s="38" t="str">
        <f>'Control Panel'!$F$37</f>
        <v>R</v>
      </c>
      <c r="M462" s="30">
        <f>E462*'Control Panel'!$G$31*'Control Panel'!$G$37</f>
        <v>0</v>
      </c>
      <c r="N462" s="30">
        <f>F462*'Control Panel'!$G$32*'Control Panel'!$G$37</f>
        <v>0</v>
      </c>
      <c r="O462" s="30">
        <f>G462*'Control Panel'!$G$33*'Control Panel'!$G$37</f>
        <v>0</v>
      </c>
      <c r="P462" s="37"/>
    </row>
    <row r="463" spans="1:16" ht="15.75" hidden="1" customHeight="1" thickBot="1" x14ac:dyDescent="0.4">
      <c r="D463" s="72" t="str">
        <f>'Control Panel'!$E$38</f>
        <v>Third Party</v>
      </c>
      <c r="E463" s="83">
        <f>COUNTIFS('Module 35'!$C:$C,'Control Panel'!$F$31,'Module 35'!$AB:$AB,'Control Panel'!$F$38)</f>
        <v>0</v>
      </c>
      <c r="F463" s="84">
        <f>COUNTIFS('Module 35'!$C:$C,'Control Panel'!$F$32,'Module 35'!$AB:$AB,'Control Panel'!$F$38)</f>
        <v>0</v>
      </c>
      <c r="G463" s="85">
        <f>COUNTIFS('Module 35'!$C:$C,'Control Panel'!$F$33,'Module 35'!$AB:$AB,'Control Panel'!$F$38)</f>
        <v>0</v>
      </c>
      <c r="H463" s="73">
        <f t="shared" si="74"/>
        <v>0</v>
      </c>
      <c r="I463" s="145">
        <f>COUNTIFS('Module 35'!$G:$G,"&lt;&gt;",'Module 35'!$AB:$AB,'Control Panel'!$F$38)</f>
        <v>0</v>
      </c>
      <c r="J463" s="138"/>
      <c r="L463" s="38" t="str">
        <f>'Control Panel'!$F$38</f>
        <v>T</v>
      </c>
      <c r="M463" s="30">
        <f>E463*'Control Panel'!$G$31*'Control Panel'!$G$38</f>
        <v>0</v>
      </c>
      <c r="N463" s="30">
        <f>F463*'Control Panel'!$G$32*'Control Panel'!$G$38</f>
        <v>0</v>
      </c>
      <c r="O463" s="30">
        <f>G463*'Control Panel'!$G$33*'Control Panel'!$G$38</f>
        <v>0</v>
      </c>
      <c r="P463" s="37"/>
    </row>
    <row r="464" spans="1:16" ht="15.75" hidden="1" customHeight="1" thickBot="1" x14ac:dyDescent="0.4">
      <c r="A464" s="22" t="s">
        <v>39</v>
      </c>
      <c r="B464" s="160"/>
      <c r="D464" s="75" t="str">
        <f>'Control Panel'!$E$39</f>
        <v>Modification</v>
      </c>
      <c r="E464" s="80">
        <f>COUNTIFS('Module 35'!$C:$C,'Control Panel'!$F$31,'Module 35'!$AB:$AB,'Control Panel'!$F$39)</f>
        <v>0</v>
      </c>
      <c r="F464" s="81">
        <f>COUNTIFS('Module 35'!$C:$C,'Control Panel'!$F$32,'Module 35'!$AB:$AB,'Control Panel'!$F$39)</f>
        <v>0</v>
      </c>
      <c r="G464" s="82">
        <f>COUNTIFS('Module 35'!$C:$C,'Control Panel'!$F$33,'Module 35'!$AB:$AB,'Control Panel'!$F$39)</f>
        <v>0</v>
      </c>
      <c r="H464" s="71">
        <f t="shared" si="74"/>
        <v>0</v>
      </c>
      <c r="I464" s="146">
        <f>COUNTIFS('Module 35'!$G:$G,"&lt;&gt;",'Module 35'!$AB:$AB,'Control Panel'!$F$39)</f>
        <v>0</v>
      </c>
      <c r="J464" s="138"/>
      <c r="L464" s="38" t="str">
        <f>'Control Panel'!$F$39</f>
        <v>M</v>
      </c>
      <c r="M464" s="30">
        <f>E464*'Control Panel'!$G$31*'Control Panel'!$G$39</f>
        <v>0</v>
      </c>
      <c r="N464" s="30">
        <f>F464*'Control Panel'!$G$32*'Control Panel'!$G$39</f>
        <v>0</v>
      </c>
      <c r="O464" s="30">
        <f>G464*'Control Panel'!$G$33*'Control Panel'!$G$39</f>
        <v>0</v>
      </c>
      <c r="P464" s="37"/>
    </row>
    <row r="465" spans="1:16" ht="15.75" hidden="1" customHeight="1" thickBot="1" x14ac:dyDescent="0.4">
      <c r="A465" s="23" t="s">
        <v>40</v>
      </c>
      <c r="B465" s="161"/>
      <c r="D465" s="76" t="str">
        <f>'Control Panel'!$E$40</f>
        <v>Future</v>
      </c>
      <c r="E465" s="83">
        <f>COUNTIFS('Module 35'!$C:$C,'Control Panel'!$F$31,'Module 35'!$AB:$AB,'Control Panel'!$F$40)</f>
        <v>0</v>
      </c>
      <c r="F465" s="84">
        <f>COUNTIFS('Module 35'!$C:$C,'Control Panel'!$F$32,'Module 35'!$AB:$AB,'Control Panel'!$F$40)</f>
        <v>0</v>
      </c>
      <c r="G465" s="85">
        <f>COUNTIFS('Module 35'!$C:$C,'Control Panel'!$F$33,'Module 35'!$AB:$AB,'Control Panel'!$F$40)</f>
        <v>0</v>
      </c>
      <c r="H465" s="73">
        <f t="shared" si="74"/>
        <v>0</v>
      </c>
      <c r="I465" s="145">
        <f>COUNTIFS('Module 35'!$G:$G,"&lt;&gt;",'Module 35'!$AB:$AB,'Control Panel'!$F$40)</f>
        <v>0</v>
      </c>
      <c r="J465" s="138"/>
      <c r="L465" s="38" t="str">
        <f>'Control Panel'!$F$40</f>
        <v>F</v>
      </c>
      <c r="M465" s="30">
        <f>E465*'Control Panel'!$G$31*'Control Panel'!$G$40</f>
        <v>0</v>
      </c>
      <c r="N465" s="30">
        <f>F465*'Control Panel'!$G$32*'Control Panel'!$G$40</f>
        <v>0</v>
      </c>
      <c r="O465" s="30">
        <f>G465*'Control Panel'!$G$33*'Control Panel'!$G$40</f>
        <v>0</v>
      </c>
      <c r="P465" s="37"/>
    </row>
    <row r="466" spans="1:16" ht="15.75" hidden="1" customHeight="1" thickBot="1" x14ac:dyDescent="0.4">
      <c r="A466" s="26" t="str">
        <f>IF('Module 30'!$AC$12&gt;0,"Yes","No")</f>
        <v>No</v>
      </c>
      <c r="B466" s="162">
        <f>IF(A466="Yes",1,0)</f>
        <v>0</v>
      </c>
      <c r="D466" s="89" t="str">
        <f>'Control Panel'!$E$41</f>
        <v>Not Available</v>
      </c>
      <c r="E466" s="80">
        <f>COUNTIFS('Module 35'!$C:$C,'Control Panel'!$F$31,'Module 35'!$AB:$AB,'Control Panel'!$F$41)</f>
        <v>0</v>
      </c>
      <c r="F466" s="81">
        <f>COUNTIFS('Module 35'!$C:$C,'Control Panel'!$F$32,'Module 35'!$AB:$AB,'Control Panel'!$F$41)</f>
        <v>0</v>
      </c>
      <c r="G466" s="82">
        <f>COUNTIFS('Module 35'!$C:$C,'Control Panel'!$F$33,'Module 35'!$AB:$AB,'Control Panel'!$F$41)</f>
        <v>0</v>
      </c>
      <c r="H466" s="71">
        <f t="shared" si="74"/>
        <v>0</v>
      </c>
      <c r="I466" s="146">
        <f>COUNTIFS('Module 35'!$G:$G,"&lt;&gt;",'Module 35'!$AB:$AB,'Control Panel'!$F$41)</f>
        <v>0</v>
      </c>
      <c r="J466" s="138"/>
      <c r="L466" s="38" t="str">
        <f>'Control Panel'!$F$41</f>
        <v>N</v>
      </c>
      <c r="M466" s="30">
        <f>E466*'Control Panel'!$G$31*'Control Panel'!$G$41</f>
        <v>0</v>
      </c>
      <c r="N466" s="30">
        <f>F466*'Control Panel'!$G$32*'Control Panel'!$G$41</f>
        <v>0</v>
      </c>
      <c r="O466" s="30">
        <f>G466*'Control Panel'!$G$33*'Control Panel'!$G$41</f>
        <v>0</v>
      </c>
      <c r="P466" s="37"/>
    </row>
    <row r="467" spans="1:16" ht="15.75" hidden="1" customHeight="1" thickBot="1" x14ac:dyDescent="0.4">
      <c r="D467" s="86" t="str">
        <f>$D$93</f>
        <v>Total:</v>
      </c>
      <c r="E467" s="87">
        <f>SUM(E461:E466)</f>
        <v>0</v>
      </c>
      <c r="F467" s="87">
        <f>SUM(F461:F466)</f>
        <v>0</v>
      </c>
      <c r="G467" s="87">
        <f>SUM(G461:G466)</f>
        <v>0</v>
      </c>
      <c r="H467" s="88">
        <f>SUM(H461:H466)</f>
        <v>0</v>
      </c>
      <c r="I467" s="88">
        <f>SUM(I461:I466)</f>
        <v>0</v>
      </c>
      <c r="J467" s="164"/>
      <c r="L467" s="38" t="str">
        <f>D467</f>
        <v>Total:</v>
      </c>
      <c r="M467" s="30">
        <f>SUM(M461:M466)</f>
        <v>0</v>
      </c>
      <c r="N467" s="30">
        <f>SUM(N461:N466)</f>
        <v>0</v>
      </c>
      <c r="O467" s="30">
        <f>SUM(O461:O466)</f>
        <v>0</v>
      </c>
      <c r="P467" s="37"/>
    </row>
    <row r="468" spans="1:16" ht="15.75" hidden="1" customHeight="1" thickBot="1" x14ac:dyDescent="0.4">
      <c r="D468" s="61"/>
      <c r="H468" s="4"/>
      <c r="L468" s="30" t="s">
        <v>45</v>
      </c>
      <c r="M468" s="39" t="str">
        <f t="shared" ref="M468:O468" si="75">IF(M460=0,"NA",M467/M460)</f>
        <v>NA</v>
      </c>
      <c r="N468" s="39" t="str">
        <f t="shared" si="75"/>
        <v>NA</v>
      </c>
      <c r="O468" s="39" t="str">
        <f t="shared" si="75"/>
        <v>NA</v>
      </c>
      <c r="P468" s="37"/>
    </row>
    <row r="469" spans="1:16" ht="15.75" hidden="1" customHeight="1" thickBot="1" x14ac:dyDescent="0.4">
      <c r="D469" s="449" t="str">
        <f>'Control Panel'!F82&amp;" - "&amp;'Control Panel'!E82</f>
        <v>4.37 - Module 36</v>
      </c>
      <c r="E469" s="450"/>
      <c r="F469" s="450"/>
      <c r="G469" s="20"/>
      <c r="H469" s="20"/>
      <c r="I469" s="20" t="str">
        <f>$I$84</f>
        <v xml:space="preserve">Overall Compliance: </v>
      </c>
      <c r="J469" s="21" t="str">
        <f>IF(SUM(M478:O478)=0,"N/A",SUM(M478:O478)/SUM(M471:O471))</f>
        <v>N/A</v>
      </c>
      <c r="L469" s="30"/>
      <c r="M469" s="30"/>
      <c r="N469" s="30"/>
      <c r="O469" s="30"/>
      <c r="P469" s="37"/>
    </row>
    <row r="470" spans="1:16" ht="15.75" hidden="1" customHeight="1" thickBot="1" x14ac:dyDescent="0.4">
      <c r="D470" s="451" t="str">
        <f>$D$85</f>
        <v>Availability</v>
      </c>
      <c r="E470" s="453" t="str">
        <f>$E$85</f>
        <v>Priority</v>
      </c>
      <c r="F470" s="453"/>
      <c r="G470" s="453"/>
      <c r="H470" s="454" t="str">
        <f>$H$85</f>
        <v>Total</v>
      </c>
      <c r="I470" s="456" t="str">
        <f>$I$85</f>
        <v>Comments</v>
      </c>
      <c r="J470" s="469" t="str">
        <f>$J$85</f>
        <v>Availability by Type</v>
      </c>
      <c r="L470" s="30"/>
      <c r="M470" s="38" t="str">
        <f>'Control Panel'!$F$31</f>
        <v>H</v>
      </c>
      <c r="N470" s="38" t="str">
        <f>'Control Panel'!$F$32</f>
        <v>M</v>
      </c>
      <c r="O470" s="38" t="str">
        <f>'Control Panel'!$F$33</f>
        <v>L</v>
      </c>
      <c r="P470" s="37"/>
    </row>
    <row r="471" spans="1:16" ht="15.75" hidden="1" customHeight="1" thickBot="1" x14ac:dyDescent="0.4">
      <c r="D471" s="452"/>
      <c r="E471" s="77" t="str">
        <f>'Control Panel'!$E$31</f>
        <v>High</v>
      </c>
      <c r="F471" s="78" t="str">
        <f>'Control Panel'!$E$32</f>
        <v>Medium</v>
      </c>
      <c r="G471" s="79" t="str">
        <f>'Control Panel'!$E$33</f>
        <v>Low</v>
      </c>
      <c r="H471" s="455"/>
      <c r="I471" s="457"/>
      <c r="J471" s="470"/>
      <c r="L471" s="38" t="s">
        <v>44</v>
      </c>
      <c r="M471" s="30">
        <f>E478*'Control Panel'!$G$31*'Control Panel'!$G$36</f>
        <v>0</v>
      </c>
      <c r="N471" s="30">
        <f>F478*'Control Panel'!$G$32*'Control Panel'!$G$36</f>
        <v>0</v>
      </c>
      <c r="O471" s="30">
        <f>G478*'Control Panel'!$G$33*'Control Panel'!$G$36</f>
        <v>0</v>
      </c>
      <c r="P471" s="37"/>
    </row>
    <row r="472" spans="1:16" ht="15.75" hidden="1" customHeight="1" thickBot="1" x14ac:dyDescent="0.4">
      <c r="D472" s="90" t="str">
        <f>'Control Panel'!$E$36</f>
        <v>Yes</v>
      </c>
      <c r="E472" s="83">
        <f>COUNTIFS('Module 36'!$C:$C,'Control Panel'!$F$31,'Module 36'!$AB:$AB,'Control Panel'!$F$36)</f>
        <v>0</v>
      </c>
      <c r="F472" s="84">
        <f>COUNTIFS('Module 36'!$C:$C,'Control Panel'!$F$32,'Module 36'!$AB:$AB,'Control Panel'!$F$36)</f>
        <v>0</v>
      </c>
      <c r="G472" s="85">
        <f>COUNTIFS('Module 36'!$C:$C,'Control Panel'!$F$33,'Module 36'!$AB:$AB,'Control Panel'!$F$36)</f>
        <v>0</v>
      </c>
      <c r="H472" s="73">
        <f>SUM(E472:G472)</f>
        <v>0</v>
      </c>
      <c r="I472" s="145">
        <f>COUNTIFS('Module 36'!$G:$G,"&lt;&gt;",'Module 36'!$AB:$AB,'Control Panel'!$F$36)</f>
        <v>0</v>
      </c>
      <c r="J472" s="74"/>
      <c r="L472" s="38" t="str">
        <f>'Control Panel'!$F$36</f>
        <v>Y</v>
      </c>
      <c r="M472" s="30">
        <f>E472*'Control Panel'!$G$31*'Control Panel'!$G$36</f>
        <v>0</v>
      </c>
      <c r="N472" s="30">
        <f>F472*'Control Panel'!$G$32*'Control Panel'!$G$36</f>
        <v>0</v>
      </c>
      <c r="O472" s="30">
        <f>G472*'Control Panel'!$G$33*'Control Panel'!$G$36</f>
        <v>0</v>
      </c>
      <c r="P472" s="37"/>
    </row>
    <row r="473" spans="1:16" ht="15.75" hidden="1" customHeight="1" thickBot="1" x14ac:dyDescent="0.4">
      <c r="D473" s="70" t="str">
        <f>'Control Panel'!$E$37</f>
        <v>Reporting</v>
      </c>
      <c r="E473" s="80">
        <f>COUNTIFS('Module 36'!$C:$C,'Control Panel'!$F$31,'Module 36'!$AB:$AB,'Control Panel'!$F$37)</f>
        <v>0</v>
      </c>
      <c r="F473" s="81">
        <f>COUNTIFS('Module 36'!$C:$C,'Control Panel'!$F$32,'Module 36'!$AB:$AB,'Control Panel'!$F$37)</f>
        <v>0</v>
      </c>
      <c r="G473" s="82">
        <f>COUNTIFS('Module 36'!$C:$C,'Control Panel'!$F$33,'Module 36'!$AB:$AB,'Control Panel'!$F$37)</f>
        <v>0</v>
      </c>
      <c r="H473" s="71">
        <f t="shared" ref="H473:H477" si="76">SUM(E473:G473)</f>
        <v>0</v>
      </c>
      <c r="I473" s="146">
        <f>COUNTIFS('Module 36'!$G:$G,"&lt;&gt;",'Module 36'!$AB:$AB,'Control Panel'!$F$37)</f>
        <v>0</v>
      </c>
      <c r="J473" s="138"/>
      <c r="L473" s="38" t="str">
        <f>'Control Panel'!$F$37</f>
        <v>R</v>
      </c>
      <c r="M473" s="30">
        <f>E473*'Control Panel'!$G$31*'Control Panel'!$G$37</f>
        <v>0</v>
      </c>
      <c r="N473" s="30">
        <f>F473*'Control Panel'!$G$32*'Control Panel'!$G$37</f>
        <v>0</v>
      </c>
      <c r="O473" s="30">
        <f>G473*'Control Panel'!$G$33*'Control Panel'!$G$37</f>
        <v>0</v>
      </c>
      <c r="P473" s="37"/>
    </row>
    <row r="474" spans="1:16" ht="15.75" hidden="1" customHeight="1" thickBot="1" x14ac:dyDescent="0.4">
      <c r="D474" s="72" t="str">
        <f>'Control Panel'!$E$38</f>
        <v>Third Party</v>
      </c>
      <c r="E474" s="83">
        <f>COUNTIFS('Module 36'!$C:$C,'Control Panel'!$F$31,'Module 36'!$AB:$AB,'Control Panel'!$F$38)</f>
        <v>0</v>
      </c>
      <c r="F474" s="84">
        <f>COUNTIFS('Module 36'!$C:$C,'Control Panel'!$F$32,'Module 36'!$AB:$AB,'Control Panel'!$F$38)</f>
        <v>0</v>
      </c>
      <c r="G474" s="85">
        <f>COUNTIFS('Module 36'!$C:$C,'Control Panel'!$F$33,'Module 36'!$AB:$AB,'Control Panel'!$F$38)</f>
        <v>0</v>
      </c>
      <c r="H474" s="73">
        <f t="shared" si="76"/>
        <v>0</v>
      </c>
      <c r="I474" s="145">
        <f>COUNTIFS('Module 36'!$G:$G,"&lt;&gt;",'Module 36'!$AB:$AB,'Control Panel'!$F$38)</f>
        <v>0</v>
      </c>
      <c r="J474" s="138"/>
      <c r="L474" s="38" t="str">
        <f>'Control Panel'!$F$38</f>
        <v>T</v>
      </c>
      <c r="M474" s="30">
        <f>E474*'Control Panel'!$G$31*'Control Panel'!$G$38</f>
        <v>0</v>
      </c>
      <c r="N474" s="30">
        <f>F474*'Control Panel'!$G$32*'Control Panel'!$G$38</f>
        <v>0</v>
      </c>
      <c r="O474" s="30">
        <f>G474*'Control Panel'!$G$33*'Control Panel'!$G$38</f>
        <v>0</v>
      </c>
      <c r="P474" s="37"/>
    </row>
    <row r="475" spans="1:16" ht="15.75" hidden="1" customHeight="1" thickBot="1" x14ac:dyDescent="0.4">
      <c r="A475" s="22" t="s">
        <v>39</v>
      </c>
      <c r="B475" s="160"/>
      <c r="D475" s="75" t="str">
        <f>'Control Panel'!$E$39</f>
        <v>Modification</v>
      </c>
      <c r="E475" s="80">
        <f>COUNTIFS('Module 36'!$C:$C,'Control Panel'!$F$31,'Module 36'!$AB:$AB,'Control Panel'!$F$39)</f>
        <v>0</v>
      </c>
      <c r="F475" s="81">
        <f>COUNTIFS('Module 36'!$C:$C,'Control Panel'!$F$32,'Module 36'!$AB:$AB,'Control Panel'!$F$39)</f>
        <v>0</v>
      </c>
      <c r="G475" s="82">
        <f>COUNTIFS('Module 36'!$C:$C,'Control Panel'!$F$33,'Module 36'!$AB:$AB,'Control Panel'!$F$39)</f>
        <v>0</v>
      </c>
      <c r="H475" s="71">
        <f t="shared" si="76"/>
        <v>0</v>
      </c>
      <c r="I475" s="146">
        <f>COUNTIFS('Module 36'!$G:$G,"&lt;&gt;",'Module 36'!$AB:$AB,'Control Panel'!$F$39)</f>
        <v>0</v>
      </c>
      <c r="J475" s="138"/>
      <c r="L475" s="38" t="str">
        <f>'Control Panel'!$F$39</f>
        <v>M</v>
      </c>
      <c r="M475" s="30">
        <f>E475*'Control Panel'!$G$31*'Control Panel'!$G$39</f>
        <v>0</v>
      </c>
      <c r="N475" s="30">
        <f>F475*'Control Panel'!$G$32*'Control Panel'!$G$39</f>
        <v>0</v>
      </c>
      <c r="O475" s="30">
        <f>G475*'Control Panel'!$G$33*'Control Panel'!$G$39</f>
        <v>0</v>
      </c>
      <c r="P475" s="37"/>
    </row>
    <row r="476" spans="1:16" ht="15.75" hidden="1" customHeight="1" thickBot="1" x14ac:dyDescent="0.4">
      <c r="A476" s="23" t="s">
        <v>40</v>
      </c>
      <c r="B476" s="161"/>
      <c r="D476" s="76" t="str">
        <f>'Control Panel'!$E$40</f>
        <v>Future</v>
      </c>
      <c r="E476" s="83">
        <f>COUNTIFS('Module 36'!$C:$C,'Control Panel'!$F$31,'Module 36'!$AB:$AB,'Control Panel'!$F$40)</f>
        <v>0</v>
      </c>
      <c r="F476" s="84">
        <f>COUNTIFS('Module 36'!$C:$C,'Control Panel'!$F$32,'Module 36'!$AB:$AB,'Control Panel'!$F$40)</f>
        <v>0</v>
      </c>
      <c r="G476" s="85">
        <f>COUNTIFS('Module 36'!$C:$C,'Control Panel'!$F$33,'Module 36'!$AB:$AB,'Control Panel'!$F$40)</f>
        <v>0</v>
      </c>
      <c r="H476" s="73">
        <f t="shared" si="76"/>
        <v>0</v>
      </c>
      <c r="I476" s="145">
        <f>COUNTIFS('Module 36'!$G:$G,"&lt;&gt;",'Module 36'!$AB:$AB,'Control Panel'!$F$40)</f>
        <v>0</v>
      </c>
      <c r="J476" s="138"/>
      <c r="L476" s="38" t="str">
        <f>'Control Panel'!$F$40</f>
        <v>F</v>
      </c>
      <c r="M476" s="30">
        <f>E476*'Control Panel'!$G$31*'Control Panel'!$G$40</f>
        <v>0</v>
      </c>
      <c r="N476" s="30">
        <f>F476*'Control Panel'!$G$32*'Control Panel'!$G$40</f>
        <v>0</v>
      </c>
      <c r="O476" s="30">
        <f>G476*'Control Panel'!$G$33*'Control Panel'!$G$40</f>
        <v>0</v>
      </c>
      <c r="P476" s="37"/>
    </row>
    <row r="477" spans="1:16" ht="15.75" hidden="1" customHeight="1" thickBot="1" x14ac:dyDescent="0.4">
      <c r="A477" s="26" t="str">
        <f>IF('Module 30'!$AC$12&gt;0,"Yes","No")</f>
        <v>No</v>
      </c>
      <c r="B477" s="162">
        <f>IF(A477="Yes",1,0)</f>
        <v>0</v>
      </c>
      <c r="D477" s="89" t="str">
        <f>'Control Panel'!$E$41</f>
        <v>Not Available</v>
      </c>
      <c r="E477" s="80">
        <f>COUNTIFS('Module 36'!$C:$C,'Control Panel'!$F$31,'Module 36'!$AB:$AB,'Control Panel'!$F$41)</f>
        <v>0</v>
      </c>
      <c r="F477" s="81">
        <f>COUNTIFS('Module 36'!$C:$C,'Control Panel'!$F$32,'Module 36'!$AB:$AB,'Control Panel'!$F$41)</f>
        <v>0</v>
      </c>
      <c r="G477" s="82">
        <f>COUNTIFS('Module 36'!$C:$C,'Control Panel'!$F$33,'Module 36'!$AB:$AB,'Control Panel'!$F$41)</f>
        <v>0</v>
      </c>
      <c r="H477" s="71">
        <f t="shared" si="76"/>
        <v>0</v>
      </c>
      <c r="I477" s="146">
        <f>COUNTIFS('Module 36'!$G:$G,"&lt;&gt;",'Module 36'!$AB:$AB,'Control Panel'!$F$41)</f>
        <v>0</v>
      </c>
      <c r="J477" s="138"/>
      <c r="L477" s="38" t="str">
        <f>'Control Panel'!$F$41</f>
        <v>N</v>
      </c>
      <c r="M477" s="30">
        <f>E477*'Control Panel'!$G$31*'Control Panel'!$G$41</f>
        <v>0</v>
      </c>
      <c r="N477" s="30">
        <f>F477*'Control Panel'!$G$32*'Control Panel'!$G$41</f>
        <v>0</v>
      </c>
      <c r="O477" s="30">
        <f>G477*'Control Panel'!$G$33*'Control Panel'!$G$41</f>
        <v>0</v>
      </c>
      <c r="P477" s="37"/>
    </row>
    <row r="478" spans="1:16" ht="15.75" hidden="1" customHeight="1" thickBot="1" x14ac:dyDescent="0.4">
      <c r="D478" s="86" t="str">
        <f>$D$93</f>
        <v>Total:</v>
      </c>
      <c r="E478" s="87">
        <f>SUM(E472:E477)</f>
        <v>0</v>
      </c>
      <c r="F478" s="87">
        <f>SUM(F472:F477)</f>
        <v>0</v>
      </c>
      <c r="G478" s="87">
        <f>SUM(G472:G477)</f>
        <v>0</v>
      </c>
      <c r="H478" s="88">
        <f>SUM(H472:H477)</f>
        <v>0</v>
      </c>
      <c r="I478" s="88">
        <f>SUM(I472:I477)</f>
        <v>0</v>
      </c>
      <c r="J478" s="164"/>
      <c r="L478" s="38" t="str">
        <f>D478</f>
        <v>Total:</v>
      </c>
      <c r="M478" s="30">
        <f>SUM(M472:M477)</f>
        <v>0</v>
      </c>
      <c r="N478" s="30">
        <f>SUM(N472:N477)</f>
        <v>0</v>
      </c>
      <c r="O478" s="30">
        <f>SUM(O472:O477)</f>
        <v>0</v>
      </c>
      <c r="P478" s="37"/>
    </row>
    <row r="479" spans="1:16" ht="15.75" hidden="1" customHeight="1" thickBot="1" x14ac:dyDescent="0.4">
      <c r="D479" s="61"/>
      <c r="H479" s="4"/>
      <c r="L479" s="30" t="s">
        <v>45</v>
      </c>
      <c r="M479" s="39" t="str">
        <f t="shared" ref="M479:O479" si="77">IF(M471=0,"NA",M478/M471)</f>
        <v>NA</v>
      </c>
      <c r="N479" s="39" t="str">
        <f t="shared" si="77"/>
        <v>NA</v>
      </c>
      <c r="O479" s="39" t="str">
        <f t="shared" si="77"/>
        <v>NA</v>
      </c>
      <c r="P479" s="37"/>
    </row>
    <row r="480" spans="1:16" ht="15.75" hidden="1" customHeight="1" thickBot="1" x14ac:dyDescent="0.4">
      <c r="D480" s="449" t="str">
        <f>'Control Panel'!F83&amp;" - "&amp;'Control Panel'!E83</f>
        <v>4.38 - Module 37</v>
      </c>
      <c r="E480" s="450"/>
      <c r="F480" s="450"/>
      <c r="G480" s="20"/>
      <c r="H480" s="20"/>
      <c r="I480" s="20" t="str">
        <f>$I$84</f>
        <v xml:space="preserve">Overall Compliance: </v>
      </c>
      <c r="J480" s="21" t="str">
        <f>IF(SUM(M489:O489)=0,"N/A",SUM(M489:O489)/SUM(M482:O482))</f>
        <v>N/A</v>
      </c>
      <c r="L480" s="30"/>
      <c r="M480" s="30"/>
      <c r="N480" s="30"/>
      <c r="O480" s="30"/>
      <c r="P480" s="37"/>
    </row>
    <row r="481" spans="1:16" ht="15.75" hidden="1" customHeight="1" thickBot="1" x14ac:dyDescent="0.4">
      <c r="D481" s="451" t="str">
        <f>$D$85</f>
        <v>Availability</v>
      </c>
      <c r="E481" s="453" t="str">
        <f>$E$85</f>
        <v>Priority</v>
      </c>
      <c r="F481" s="453"/>
      <c r="G481" s="453"/>
      <c r="H481" s="454" t="str">
        <f>$H$85</f>
        <v>Total</v>
      </c>
      <c r="I481" s="456" t="str">
        <f>$I$85</f>
        <v>Comments</v>
      </c>
      <c r="J481" s="469" t="str">
        <f>$J$85</f>
        <v>Availability by Type</v>
      </c>
      <c r="L481" s="30"/>
      <c r="M481" s="38" t="str">
        <f>'Control Panel'!$F$31</f>
        <v>H</v>
      </c>
      <c r="N481" s="38" t="str">
        <f>'Control Panel'!$F$32</f>
        <v>M</v>
      </c>
      <c r="O481" s="38" t="str">
        <f>'Control Panel'!$F$33</f>
        <v>L</v>
      </c>
      <c r="P481" s="37"/>
    </row>
    <row r="482" spans="1:16" ht="15.75" hidden="1" customHeight="1" thickBot="1" x14ac:dyDescent="0.4">
      <c r="D482" s="452"/>
      <c r="E482" s="77" t="str">
        <f>'Control Panel'!$E$31</f>
        <v>High</v>
      </c>
      <c r="F482" s="78" t="str">
        <f>'Control Panel'!$E$32</f>
        <v>Medium</v>
      </c>
      <c r="G482" s="79" t="str">
        <f>'Control Panel'!$E$33</f>
        <v>Low</v>
      </c>
      <c r="H482" s="455"/>
      <c r="I482" s="457"/>
      <c r="J482" s="470"/>
      <c r="L482" s="38" t="s">
        <v>44</v>
      </c>
      <c r="M482" s="30">
        <f>E489*'Control Panel'!$G$31*'Control Panel'!$G$36</f>
        <v>0</v>
      </c>
      <c r="N482" s="30">
        <f>F489*'Control Panel'!$G$32*'Control Panel'!$G$36</f>
        <v>0</v>
      </c>
      <c r="O482" s="30">
        <f>G489*'Control Panel'!$G$33*'Control Panel'!$G$36</f>
        <v>0</v>
      </c>
      <c r="P482" s="37"/>
    </row>
    <row r="483" spans="1:16" ht="15.75" hidden="1" customHeight="1" thickBot="1" x14ac:dyDescent="0.4">
      <c r="D483" s="90" t="str">
        <f>'Control Panel'!$E$36</f>
        <v>Yes</v>
      </c>
      <c r="E483" s="83">
        <f>COUNTIFS('Module 37'!$C:$C,'Control Panel'!$F$31,'Module 37'!$AB:$AB,'Control Panel'!$F$36)</f>
        <v>0</v>
      </c>
      <c r="F483" s="84">
        <f>COUNTIFS('Module 37'!$C:$C,'Control Panel'!$F$32,'Module 37'!$AB:$AB,'Control Panel'!$F$36)</f>
        <v>0</v>
      </c>
      <c r="G483" s="85">
        <f>COUNTIFS('Module 37'!$C:$C,'Control Panel'!$F$33,'Module 37'!$AB:$AB,'Control Panel'!$F$36)</f>
        <v>0</v>
      </c>
      <c r="H483" s="73">
        <f>SUM(E483:G483)</f>
        <v>0</v>
      </c>
      <c r="I483" s="145">
        <f>COUNTIFS('Module 37'!$G:$G,"&lt;&gt;",'Module 37'!$AB:$AB,'Control Panel'!$F$36)</f>
        <v>0</v>
      </c>
      <c r="J483" s="74"/>
      <c r="L483" s="38" t="str">
        <f>'Control Panel'!$F$36</f>
        <v>Y</v>
      </c>
      <c r="M483" s="30">
        <f>E483*'Control Panel'!$G$31*'Control Panel'!$G$36</f>
        <v>0</v>
      </c>
      <c r="N483" s="30">
        <f>F483*'Control Panel'!$G$32*'Control Panel'!$G$36</f>
        <v>0</v>
      </c>
      <c r="O483" s="30">
        <f>G483*'Control Panel'!$G$33*'Control Panel'!$G$36</f>
        <v>0</v>
      </c>
      <c r="P483" s="37"/>
    </row>
    <row r="484" spans="1:16" ht="15.75" hidden="1" customHeight="1" thickBot="1" x14ac:dyDescent="0.4">
      <c r="D484" s="70" t="str">
        <f>'Control Panel'!$E$37</f>
        <v>Reporting</v>
      </c>
      <c r="E484" s="80">
        <f>COUNTIFS('Module 37'!$C:$C,'Control Panel'!$F$31,'Module 37'!$AB:$AB,'Control Panel'!$F$37)</f>
        <v>0</v>
      </c>
      <c r="F484" s="81">
        <f>COUNTIFS('Module 37'!$C:$C,'Control Panel'!$F$32,'Module 37'!$AB:$AB,'Control Panel'!$F$37)</f>
        <v>0</v>
      </c>
      <c r="G484" s="82">
        <f>COUNTIFS('Module 37'!$C:$C,'Control Panel'!$F$33,'Module 37'!$AB:$AB,'Control Panel'!$F$37)</f>
        <v>0</v>
      </c>
      <c r="H484" s="71">
        <f t="shared" ref="H484:H488" si="78">SUM(E484:G484)</f>
        <v>0</v>
      </c>
      <c r="I484" s="146">
        <f>COUNTIFS('Module 37'!$G:$G,"&lt;&gt;",'Module 37'!$AB:$AB,'Control Panel'!$F$37)</f>
        <v>0</v>
      </c>
      <c r="J484" s="138"/>
      <c r="L484" s="38" t="str">
        <f>'Control Panel'!$F$37</f>
        <v>R</v>
      </c>
      <c r="M484" s="30">
        <f>E484*'Control Panel'!$G$31*'Control Panel'!$G$37</f>
        <v>0</v>
      </c>
      <c r="N484" s="30">
        <f>F484*'Control Panel'!$G$32*'Control Panel'!$G$37</f>
        <v>0</v>
      </c>
      <c r="O484" s="30">
        <f>G484*'Control Panel'!$G$33*'Control Panel'!$G$37</f>
        <v>0</v>
      </c>
      <c r="P484" s="37"/>
    </row>
    <row r="485" spans="1:16" ht="15.75" hidden="1" customHeight="1" thickBot="1" x14ac:dyDescent="0.4">
      <c r="D485" s="72" t="str">
        <f>'Control Panel'!$E$38</f>
        <v>Third Party</v>
      </c>
      <c r="E485" s="83">
        <f>COUNTIFS('Module 37'!$C:$C,'Control Panel'!$F$31,'Module 37'!$AB:$AB,'Control Panel'!$F$38)</f>
        <v>0</v>
      </c>
      <c r="F485" s="84">
        <f>COUNTIFS('Module 37'!$C:$C,'Control Panel'!$F$32,'Module 37'!$AB:$AB,'Control Panel'!$F$38)</f>
        <v>0</v>
      </c>
      <c r="G485" s="85">
        <f>COUNTIFS('Module 37'!$C:$C,'Control Panel'!$F$33,'Module 37'!$AB:$AB,'Control Panel'!$F$38)</f>
        <v>0</v>
      </c>
      <c r="H485" s="73">
        <f t="shared" si="78"/>
        <v>0</v>
      </c>
      <c r="I485" s="145">
        <f>COUNTIFS('Module 37'!$G:$G,"&lt;&gt;",'Module 37'!$AB:$AB,'Control Panel'!$F$38)</f>
        <v>0</v>
      </c>
      <c r="J485" s="138"/>
      <c r="L485" s="38" t="str">
        <f>'Control Panel'!$F$38</f>
        <v>T</v>
      </c>
      <c r="M485" s="30">
        <f>E485*'Control Panel'!$G$31*'Control Panel'!$G$38</f>
        <v>0</v>
      </c>
      <c r="N485" s="30">
        <f>F485*'Control Panel'!$G$32*'Control Panel'!$G$38</f>
        <v>0</v>
      </c>
      <c r="O485" s="30">
        <f>G485*'Control Panel'!$G$33*'Control Panel'!$G$38</f>
        <v>0</v>
      </c>
      <c r="P485" s="37"/>
    </row>
    <row r="486" spans="1:16" ht="15.75" hidden="1" customHeight="1" thickBot="1" x14ac:dyDescent="0.4">
      <c r="A486" s="22" t="s">
        <v>39</v>
      </c>
      <c r="B486" s="160"/>
      <c r="D486" s="75" t="str">
        <f>'Control Panel'!$E$39</f>
        <v>Modification</v>
      </c>
      <c r="E486" s="80">
        <f>COUNTIFS('Module 37'!$C:$C,'Control Panel'!$F$31,'Module 37'!$AB:$AB,'Control Panel'!$F$39)</f>
        <v>0</v>
      </c>
      <c r="F486" s="81">
        <f>COUNTIFS('Module 37'!$C:$C,'Control Panel'!$F$32,'Module 37'!$AB:$AB,'Control Panel'!$F$39)</f>
        <v>0</v>
      </c>
      <c r="G486" s="82">
        <f>COUNTIFS('Module 37'!$C:$C,'Control Panel'!$F$33,'Module 37'!$AB:$AB,'Control Panel'!$F$39)</f>
        <v>0</v>
      </c>
      <c r="H486" s="71">
        <f t="shared" si="78"/>
        <v>0</v>
      </c>
      <c r="I486" s="146">
        <f>COUNTIFS('Module 37'!$G:$G,"&lt;&gt;",'Module 37'!$AB:$AB,'Control Panel'!$F$39)</f>
        <v>0</v>
      </c>
      <c r="J486" s="138"/>
      <c r="L486" s="38" t="str">
        <f>'Control Panel'!$F$39</f>
        <v>M</v>
      </c>
      <c r="M486" s="30">
        <f>E486*'Control Panel'!$G$31*'Control Panel'!$G$39</f>
        <v>0</v>
      </c>
      <c r="N486" s="30">
        <f>F486*'Control Panel'!$G$32*'Control Panel'!$G$39</f>
        <v>0</v>
      </c>
      <c r="O486" s="30">
        <f>G486*'Control Panel'!$G$33*'Control Panel'!$G$39</f>
        <v>0</v>
      </c>
      <c r="P486" s="37"/>
    </row>
    <row r="487" spans="1:16" ht="15.75" hidden="1" customHeight="1" thickBot="1" x14ac:dyDescent="0.4">
      <c r="A487" s="23" t="s">
        <v>40</v>
      </c>
      <c r="B487" s="161"/>
      <c r="D487" s="76" t="str">
        <f>'Control Panel'!$E$40</f>
        <v>Future</v>
      </c>
      <c r="E487" s="83">
        <f>COUNTIFS('Module 37'!$C:$C,'Control Panel'!$F$31,'Module 37'!$AB:$AB,'Control Panel'!$F$40)</f>
        <v>0</v>
      </c>
      <c r="F487" s="84">
        <f>COUNTIFS('Module 37'!$C:$C,'Control Panel'!$F$32,'Module 37'!$AB:$AB,'Control Panel'!$F$40)</f>
        <v>0</v>
      </c>
      <c r="G487" s="85">
        <f>COUNTIFS('Module 37'!$C:$C,'Control Panel'!$F$33,'Module 37'!$AB:$AB,'Control Panel'!$F$40)</f>
        <v>0</v>
      </c>
      <c r="H487" s="73">
        <f t="shared" si="78"/>
        <v>0</v>
      </c>
      <c r="I487" s="145">
        <f>COUNTIFS('Module 37'!$G:$G,"&lt;&gt;",'Module 37'!$AB:$AB,'Control Panel'!$F$40)</f>
        <v>0</v>
      </c>
      <c r="J487" s="138"/>
      <c r="L487" s="38" t="str">
        <f>'Control Panel'!$F$40</f>
        <v>F</v>
      </c>
      <c r="M487" s="30">
        <f>E487*'Control Panel'!$G$31*'Control Panel'!$G$40</f>
        <v>0</v>
      </c>
      <c r="N487" s="30">
        <f>F487*'Control Panel'!$G$32*'Control Panel'!$G$40</f>
        <v>0</v>
      </c>
      <c r="O487" s="30">
        <f>G487*'Control Panel'!$G$33*'Control Panel'!$G$40</f>
        <v>0</v>
      </c>
      <c r="P487" s="37"/>
    </row>
    <row r="488" spans="1:16" ht="15.75" hidden="1" customHeight="1" thickBot="1" x14ac:dyDescent="0.4">
      <c r="A488" s="26" t="str">
        <f>IF('Module 30'!$AC$12&gt;0,"Yes","No")</f>
        <v>No</v>
      </c>
      <c r="B488" s="162">
        <f>IF(A488="Yes",1,0)</f>
        <v>0</v>
      </c>
      <c r="D488" s="89" t="str">
        <f>'Control Panel'!$E$41</f>
        <v>Not Available</v>
      </c>
      <c r="E488" s="80">
        <f>COUNTIFS('Module 37'!$C:$C,'Control Panel'!$F$31,'Module 37'!$AB:$AB,'Control Panel'!$F$41)</f>
        <v>0</v>
      </c>
      <c r="F488" s="81">
        <f>COUNTIFS('Module 37'!$C:$C,'Control Panel'!$F$32,'Module 37'!$AB:$AB,'Control Panel'!$F$41)</f>
        <v>0</v>
      </c>
      <c r="G488" s="82">
        <f>COUNTIFS('Module 37'!$C:$C,'Control Panel'!$F$33,'Module 37'!$AB:$AB,'Control Panel'!$F$41)</f>
        <v>0</v>
      </c>
      <c r="H488" s="71">
        <f t="shared" si="78"/>
        <v>0</v>
      </c>
      <c r="I488" s="146">
        <f>COUNTIFS('Module 37'!$G:$G,"&lt;&gt;",'Module 37'!$AB:$AB,'Control Panel'!$F$41)</f>
        <v>0</v>
      </c>
      <c r="J488" s="138"/>
      <c r="L488" s="38" t="str">
        <f>'Control Panel'!$F$41</f>
        <v>N</v>
      </c>
      <c r="M488" s="30">
        <f>E488*'Control Panel'!$G$31*'Control Panel'!$G$41</f>
        <v>0</v>
      </c>
      <c r="N488" s="30">
        <f>F488*'Control Panel'!$G$32*'Control Panel'!$G$41</f>
        <v>0</v>
      </c>
      <c r="O488" s="30">
        <f>G488*'Control Panel'!$G$33*'Control Panel'!$G$41</f>
        <v>0</v>
      </c>
      <c r="P488" s="37"/>
    </row>
    <row r="489" spans="1:16" ht="15.75" hidden="1" customHeight="1" thickBot="1" x14ac:dyDescent="0.4">
      <c r="D489" s="86" t="str">
        <f>$D$93</f>
        <v>Total:</v>
      </c>
      <c r="E489" s="87">
        <f>SUM(E483:E488)</f>
        <v>0</v>
      </c>
      <c r="F489" s="87">
        <f>SUM(F483:F488)</f>
        <v>0</v>
      </c>
      <c r="G489" s="87">
        <f>SUM(G483:G488)</f>
        <v>0</v>
      </c>
      <c r="H489" s="88">
        <f>SUM(H483:H488)</f>
        <v>0</v>
      </c>
      <c r="I489" s="88">
        <f>SUM(I483:I488)</f>
        <v>0</v>
      </c>
      <c r="J489" s="164"/>
      <c r="L489" s="38" t="str">
        <f>D489</f>
        <v>Total:</v>
      </c>
      <c r="M489" s="30">
        <f>SUM(M483:M488)</f>
        <v>0</v>
      </c>
      <c r="N489" s="30">
        <f>SUM(N483:N488)</f>
        <v>0</v>
      </c>
      <c r="O489" s="30">
        <f>SUM(O483:O488)</f>
        <v>0</v>
      </c>
      <c r="P489" s="37"/>
    </row>
    <row r="490" spans="1:16" ht="15.75" hidden="1" customHeight="1" thickBot="1" x14ac:dyDescent="0.4">
      <c r="D490" s="61"/>
      <c r="H490" s="4"/>
      <c r="L490" s="30" t="s">
        <v>45</v>
      </c>
      <c r="M490" s="39" t="str">
        <f t="shared" ref="M490:O490" si="79">IF(M482=0,"NA",M489/M482)</f>
        <v>NA</v>
      </c>
      <c r="N490" s="39" t="str">
        <f t="shared" si="79"/>
        <v>NA</v>
      </c>
      <c r="O490" s="39" t="str">
        <f t="shared" si="79"/>
        <v>NA</v>
      </c>
      <c r="P490" s="37"/>
    </row>
    <row r="491" spans="1:16" ht="15.75" hidden="1" customHeight="1" thickBot="1" x14ac:dyDescent="0.4">
      <c r="D491" s="449" t="str">
        <f>'Control Panel'!F84&amp;" - "&amp;'Control Panel'!E84</f>
        <v>4.39 - Module 38</v>
      </c>
      <c r="E491" s="450"/>
      <c r="F491" s="450"/>
      <c r="G491" s="20"/>
      <c r="H491" s="20"/>
      <c r="I491" s="20" t="str">
        <f>$I$84</f>
        <v xml:space="preserve">Overall Compliance: </v>
      </c>
      <c r="J491" s="21" t="str">
        <f>IF(SUM(M500:O500)=0,"N/A",SUM(M500:O500)/SUM(M493:O493))</f>
        <v>N/A</v>
      </c>
      <c r="L491" s="30"/>
      <c r="M491" s="30"/>
      <c r="N491" s="30"/>
      <c r="O491" s="30"/>
      <c r="P491" s="37"/>
    </row>
    <row r="492" spans="1:16" ht="15.75" hidden="1" customHeight="1" thickBot="1" x14ac:dyDescent="0.4">
      <c r="D492" s="451" t="str">
        <f>$D$85</f>
        <v>Availability</v>
      </c>
      <c r="E492" s="453" t="str">
        <f>$E$85</f>
        <v>Priority</v>
      </c>
      <c r="F492" s="453"/>
      <c r="G492" s="453"/>
      <c r="H492" s="454" t="str">
        <f>$H$85</f>
        <v>Total</v>
      </c>
      <c r="I492" s="456" t="str">
        <f>$I$85</f>
        <v>Comments</v>
      </c>
      <c r="J492" s="469" t="str">
        <f>$J$85</f>
        <v>Availability by Type</v>
      </c>
      <c r="L492" s="30"/>
      <c r="M492" s="38" t="str">
        <f>'Control Panel'!$F$31</f>
        <v>H</v>
      </c>
      <c r="N492" s="38" t="str">
        <f>'Control Panel'!$F$32</f>
        <v>M</v>
      </c>
      <c r="O492" s="38" t="str">
        <f>'Control Panel'!$F$33</f>
        <v>L</v>
      </c>
      <c r="P492" s="37"/>
    </row>
    <row r="493" spans="1:16" ht="15.75" hidden="1" customHeight="1" thickBot="1" x14ac:dyDescent="0.4">
      <c r="D493" s="452"/>
      <c r="E493" s="77" t="str">
        <f>'Control Panel'!$E$31</f>
        <v>High</v>
      </c>
      <c r="F493" s="78" t="str">
        <f>'Control Panel'!$E$32</f>
        <v>Medium</v>
      </c>
      <c r="G493" s="79" t="str">
        <f>'Control Panel'!$E$33</f>
        <v>Low</v>
      </c>
      <c r="H493" s="455"/>
      <c r="I493" s="457"/>
      <c r="J493" s="470"/>
      <c r="L493" s="38" t="s">
        <v>44</v>
      </c>
      <c r="M493" s="30">
        <f>E500*'Control Panel'!$G$31*'Control Panel'!$G$36</f>
        <v>0</v>
      </c>
      <c r="N493" s="30">
        <f>F500*'Control Panel'!$G$32*'Control Panel'!$G$36</f>
        <v>0</v>
      </c>
      <c r="O493" s="30">
        <f>G500*'Control Panel'!$G$33*'Control Panel'!$G$36</f>
        <v>0</v>
      </c>
      <c r="P493" s="37"/>
    </row>
    <row r="494" spans="1:16" ht="15.75" hidden="1" customHeight="1" thickBot="1" x14ac:dyDescent="0.4">
      <c r="D494" s="90" t="str">
        <f>'Control Panel'!$E$36</f>
        <v>Yes</v>
      </c>
      <c r="E494" s="83">
        <f>COUNTIFS('Module 38'!$C:$C,'Control Panel'!$F$31,'Module 38'!$AB:$AB,'Control Panel'!$F$36)</f>
        <v>0</v>
      </c>
      <c r="F494" s="84">
        <f>COUNTIFS('Module 38'!$C:$C,'Control Panel'!$F$32,'Module 38'!$AB:$AB,'Control Panel'!$F$36)</f>
        <v>0</v>
      </c>
      <c r="G494" s="85">
        <f>COUNTIFS('Module 38'!$C:$C,'Control Panel'!$F$33,'Module 38'!$AB:$AB,'Control Panel'!$F$36)</f>
        <v>0</v>
      </c>
      <c r="H494" s="73">
        <f>SUM(E494:G494)</f>
        <v>0</v>
      </c>
      <c r="I494" s="145">
        <f>COUNTIFS('Module 38'!$G:$G,"&lt;&gt;",'Module 38'!$AB:$AB,'Control Panel'!$F$36)</f>
        <v>0</v>
      </c>
      <c r="J494" s="74"/>
      <c r="L494" s="38" t="str">
        <f>'Control Panel'!$F$36</f>
        <v>Y</v>
      </c>
      <c r="M494" s="30">
        <f>E494*'Control Panel'!$G$31*'Control Panel'!$G$36</f>
        <v>0</v>
      </c>
      <c r="N494" s="30">
        <f>F494*'Control Panel'!$G$32*'Control Panel'!$G$36</f>
        <v>0</v>
      </c>
      <c r="O494" s="30">
        <f>G494*'Control Panel'!$G$33*'Control Panel'!$G$36</f>
        <v>0</v>
      </c>
      <c r="P494" s="37"/>
    </row>
    <row r="495" spans="1:16" ht="15.75" hidden="1" customHeight="1" thickBot="1" x14ac:dyDescent="0.4">
      <c r="D495" s="70" t="str">
        <f>'Control Panel'!$E$37</f>
        <v>Reporting</v>
      </c>
      <c r="E495" s="80">
        <f>COUNTIFS('Module 38'!$C:$C,'Control Panel'!$F$31,'Module 38'!$AB:$AB,'Control Panel'!$F$37)</f>
        <v>0</v>
      </c>
      <c r="F495" s="81">
        <f>COUNTIFS('Module 38'!$C:$C,'Control Panel'!$F$32,'Module 38'!$AB:$AB,'Control Panel'!$F$37)</f>
        <v>0</v>
      </c>
      <c r="G495" s="82">
        <f>COUNTIFS('Module 38'!$C:$C,'Control Panel'!$F$33,'Module 38'!$AB:$AB,'Control Panel'!$F$37)</f>
        <v>0</v>
      </c>
      <c r="H495" s="71">
        <f t="shared" ref="H495:H499" si="80">SUM(E495:G495)</f>
        <v>0</v>
      </c>
      <c r="I495" s="146">
        <f>COUNTIFS('Module 38'!$G:$G,"&lt;&gt;",'Module 38'!$AB:$AB,'Control Panel'!$F$37)</f>
        <v>0</v>
      </c>
      <c r="J495" s="138"/>
      <c r="L495" s="38" t="str">
        <f>'Control Panel'!$F$37</f>
        <v>R</v>
      </c>
      <c r="M495" s="30">
        <f>E495*'Control Panel'!$G$31*'Control Panel'!$G$37</f>
        <v>0</v>
      </c>
      <c r="N495" s="30">
        <f>F495*'Control Panel'!$G$32*'Control Panel'!$G$37</f>
        <v>0</v>
      </c>
      <c r="O495" s="30">
        <f>G495*'Control Panel'!$G$33*'Control Panel'!$G$37</f>
        <v>0</v>
      </c>
      <c r="P495" s="37"/>
    </row>
    <row r="496" spans="1:16" ht="15.75" hidden="1" customHeight="1" thickBot="1" x14ac:dyDescent="0.4">
      <c r="D496" s="72" t="str">
        <f>'Control Panel'!$E$38</f>
        <v>Third Party</v>
      </c>
      <c r="E496" s="83">
        <f>COUNTIFS('Module 38'!$C:$C,'Control Panel'!$F$31,'Module 38'!$AB:$AB,'Control Panel'!$F$38)</f>
        <v>0</v>
      </c>
      <c r="F496" s="84">
        <f>COUNTIFS('Module 38'!$C:$C,'Control Panel'!$F$32,'Module 38'!$AB:$AB,'Control Panel'!$F$38)</f>
        <v>0</v>
      </c>
      <c r="G496" s="85">
        <f>COUNTIFS('Module 38'!$C:$C,'Control Panel'!$F$33,'Module 38'!$AB:$AB,'Control Panel'!$F$38)</f>
        <v>0</v>
      </c>
      <c r="H496" s="73">
        <f t="shared" si="80"/>
        <v>0</v>
      </c>
      <c r="I496" s="145">
        <f>COUNTIFS('Module 38'!$G:$G,"&lt;&gt;",'Module 38'!$AB:$AB,'Control Panel'!$F$38)</f>
        <v>0</v>
      </c>
      <c r="J496" s="138"/>
      <c r="L496" s="38" t="str">
        <f>'Control Panel'!$F$38</f>
        <v>T</v>
      </c>
      <c r="M496" s="30">
        <f>E496*'Control Panel'!$G$31*'Control Panel'!$G$38</f>
        <v>0</v>
      </c>
      <c r="N496" s="30">
        <f>F496*'Control Panel'!$G$32*'Control Panel'!$G$38</f>
        <v>0</v>
      </c>
      <c r="O496" s="30">
        <f>G496*'Control Panel'!$G$33*'Control Panel'!$G$38</f>
        <v>0</v>
      </c>
      <c r="P496" s="37"/>
    </row>
    <row r="497" spans="1:16" ht="15.75" hidden="1" customHeight="1" thickBot="1" x14ac:dyDescent="0.4">
      <c r="A497" s="22" t="s">
        <v>39</v>
      </c>
      <c r="B497" s="160"/>
      <c r="D497" s="75" t="str">
        <f>'Control Panel'!$E$39</f>
        <v>Modification</v>
      </c>
      <c r="E497" s="80">
        <f>COUNTIFS('Module 38'!$C:$C,'Control Panel'!$F$31,'Module 38'!$AB:$AB,'Control Panel'!$F$39)</f>
        <v>0</v>
      </c>
      <c r="F497" s="81">
        <f>COUNTIFS('Module 38'!$C:$C,'Control Panel'!$F$32,'Module 38'!$AB:$AB,'Control Panel'!$F$39)</f>
        <v>0</v>
      </c>
      <c r="G497" s="82">
        <f>COUNTIFS('Module 38'!$C:$C,'Control Panel'!$F$33,'Module 38'!$AB:$AB,'Control Panel'!$F$39)</f>
        <v>0</v>
      </c>
      <c r="H497" s="71">
        <f t="shared" si="80"/>
        <v>0</v>
      </c>
      <c r="I497" s="146">
        <f>COUNTIFS('Module 38'!$G:$G,"&lt;&gt;",'Module 38'!$AB:$AB,'Control Panel'!$F$39)</f>
        <v>0</v>
      </c>
      <c r="J497" s="138"/>
      <c r="L497" s="38" t="str">
        <f>'Control Panel'!$F$39</f>
        <v>M</v>
      </c>
      <c r="M497" s="30">
        <f>E497*'Control Panel'!$G$31*'Control Panel'!$G$39</f>
        <v>0</v>
      </c>
      <c r="N497" s="30">
        <f>F497*'Control Panel'!$G$32*'Control Panel'!$G$39</f>
        <v>0</v>
      </c>
      <c r="O497" s="30">
        <f>G497*'Control Panel'!$G$33*'Control Panel'!$G$39</f>
        <v>0</v>
      </c>
      <c r="P497" s="37"/>
    </row>
    <row r="498" spans="1:16" ht="15.75" hidden="1" customHeight="1" thickBot="1" x14ac:dyDescent="0.4">
      <c r="A498" s="23" t="s">
        <v>40</v>
      </c>
      <c r="B498" s="161"/>
      <c r="D498" s="76" t="str">
        <f>'Control Panel'!$E$40</f>
        <v>Future</v>
      </c>
      <c r="E498" s="83">
        <f>COUNTIFS('Module 38'!$C:$C,'Control Panel'!$F$31,'Module 38'!$AB:$AB,'Control Panel'!$F$40)</f>
        <v>0</v>
      </c>
      <c r="F498" s="84">
        <f>COUNTIFS('Module 38'!$C:$C,'Control Panel'!$F$32,'Module 38'!$AB:$AB,'Control Panel'!$F$40)</f>
        <v>0</v>
      </c>
      <c r="G498" s="85">
        <f>COUNTIFS('Module 38'!$C:$C,'Control Panel'!$F$33,'Module 38'!$AB:$AB,'Control Panel'!$F$40)</f>
        <v>0</v>
      </c>
      <c r="H498" s="73">
        <f t="shared" si="80"/>
        <v>0</v>
      </c>
      <c r="I498" s="145">
        <f>COUNTIFS('Module 38'!$G:$G,"&lt;&gt;",'Module 38'!$AB:$AB,'Control Panel'!$F$40)</f>
        <v>0</v>
      </c>
      <c r="J498" s="138"/>
      <c r="L498" s="38" t="str">
        <f>'Control Panel'!$F$40</f>
        <v>F</v>
      </c>
      <c r="M498" s="30">
        <f>E498*'Control Panel'!$G$31*'Control Panel'!$G$40</f>
        <v>0</v>
      </c>
      <c r="N498" s="30">
        <f>F498*'Control Panel'!$G$32*'Control Panel'!$G$40</f>
        <v>0</v>
      </c>
      <c r="O498" s="30">
        <f>G498*'Control Panel'!$G$33*'Control Panel'!$G$40</f>
        <v>0</v>
      </c>
      <c r="P498" s="37"/>
    </row>
    <row r="499" spans="1:16" ht="15.75" hidden="1" customHeight="1" thickBot="1" x14ac:dyDescent="0.4">
      <c r="A499" s="26" t="str">
        <f>IF('Module 30'!$AC$12&gt;0,"Yes","No")</f>
        <v>No</v>
      </c>
      <c r="B499" s="162">
        <f>IF(A499="Yes",1,0)</f>
        <v>0</v>
      </c>
      <c r="D499" s="89" t="str">
        <f>'Control Panel'!$E$41</f>
        <v>Not Available</v>
      </c>
      <c r="E499" s="80">
        <f>COUNTIFS('Module 38'!$C:$C,'Control Panel'!$F$31,'Module 38'!$AB:$AB,'Control Panel'!$F$41)</f>
        <v>0</v>
      </c>
      <c r="F499" s="81">
        <f>COUNTIFS('Module 38'!$C:$C,'Control Panel'!$F$32,'Module 38'!$AB:$AB,'Control Panel'!$F$41)</f>
        <v>0</v>
      </c>
      <c r="G499" s="82">
        <f>COUNTIFS('Module 38'!$C:$C,'Control Panel'!$F$33,'Module 38'!$AB:$AB,'Control Panel'!$F$41)</f>
        <v>0</v>
      </c>
      <c r="H499" s="71">
        <f t="shared" si="80"/>
        <v>0</v>
      </c>
      <c r="I499" s="146">
        <f>COUNTIFS('Module 38'!$G:$G,"&lt;&gt;",'Module 38'!$AB:$AB,'Control Panel'!$F$41)</f>
        <v>0</v>
      </c>
      <c r="J499" s="138"/>
      <c r="L499" s="38" t="str">
        <f>'Control Panel'!$F$41</f>
        <v>N</v>
      </c>
      <c r="M499" s="30">
        <f>E499*'Control Panel'!$G$31*'Control Panel'!$G$41</f>
        <v>0</v>
      </c>
      <c r="N499" s="30">
        <f>F499*'Control Panel'!$G$32*'Control Panel'!$G$41</f>
        <v>0</v>
      </c>
      <c r="O499" s="30">
        <f>G499*'Control Panel'!$G$33*'Control Panel'!$G$41</f>
        <v>0</v>
      </c>
      <c r="P499" s="37"/>
    </row>
    <row r="500" spans="1:16" ht="15.75" hidden="1" customHeight="1" thickBot="1" x14ac:dyDescent="0.4">
      <c r="D500" s="86" t="str">
        <f>$D$93</f>
        <v>Total:</v>
      </c>
      <c r="E500" s="87">
        <f>SUM(E494:E499)</f>
        <v>0</v>
      </c>
      <c r="F500" s="87">
        <f>SUM(F494:F499)</f>
        <v>0</v>
      </c>
      <c r="G500" s="87">
        <f>SUM(G494:G499)</f>
        <v>0</v>
      </c>
      <c r="H500" s="88">
        <f>SUM(H494:H499)</f>
        <v>0</v>
      </c>
      <c r="I500" s="88">
        <f>SUM(I494:I499)</f>
        <v>0</v>
      </c>
      <c r="J500" s="164"/>
      <c r="L500" s="38" t="str">
        <f>D500</f>
        <v>Total:</v>
      </c>
      <c r="M500" s="30">
        <f>SUM(M494:M499)</f>
        <v>0</v>
      </c>
      <c r="N500" s="30">
        <f>SUM(N494:N499)</f>
        <v>0</v>
      </c>
      <c r="O500" s="30">
        <f>SUM(O494:O499)</f>
        <v>0</v>
      </c>
      <c r="P500" s="37"/>
    </row>
    <row r="501" spans="1:16" ht="15.75" hidden="1" customHeight="1" thickBot="1" x14ac:dyDescent="0.4">
      <c r="D501" s="61"/>
      <c r="H501" s="4"/>
      <c r="L501" s="30" t="s">
        <v>45</v>
      </c>
      <c r="M501" s="39" t="str">
        <f t="shared" ref="M501:O501" si="81">IF(M493=0,"NA",M500/M493)</f>
        <v>NA</v>
      </c>
      <c r="N501" s="39" t="str">
        <f t="shared" si="81"/>
        <v>NA</v>
      </c>
      <c r="O501" s="39" t="str">
        <f t="shared" si="81"/>
        <v>NA</v>
      </c>
      <c r="P501" s="37"/>
    </row>
    <row r="502" spans="1:16" ht="15.75" hidden="1" customHeight="1" thickBot="1" x14ac:dyDescent="0.4">
      <c r="D502" s="449" t="str">
        <f>'Control Panel'!F85&amp;" - "&amp;'Control Panel'!E85</f>
        <v>4.40 - Module 39</v>
      </c>
      <c r="E502" s="450"/>
      <c r="F502" s="450"/>
      <c r="G502" s="20"/>
      <c r="H502" s="20"/>
      <c r="I502" s="20" t="str">
        <f>$I$84</f>
        <v xml:space="preserve">Overall Compliance: </v>
      </c>
      <c r="J502" s="21" t="str">
        <f>IF(SUM(M511:O511)=0,"N/A",SUM(M511:O511)/SUM(M504:O504))</f>
        <v>N/A</v>
      </c>
      <c r="L502" s="30"/>
      <c r="M502" s="30"/>
      <c r="N502" s="30"/>
      <c r="O502" s="30"/>
      <c r="P502" s="37"/>
    </row>
    <row r="503" spans="1:16" ht="15.75" hidden="1" customHeight="1" thickBot="1" x14ac:dyDescent="0.4">
      <c r="D503" s="451" t="str">
        <f>$D$85</f>
        <v>Availability</v>
      </c>
      <c r="E503" s="453" t="str">
        <f>$E$85</f>
        <v>Priority</v>
      </c>
      <c r="F503" s="453"/>
      <c r="G503" s="453"/>
      <c r="H503" s="454" t="str">
        <f>$H$85</f>
        <v>Total</v>
      </c>
      <c r="I503" s="456" t="str">
        <f>$I$85</f>
        <v>Comments</v>
      </c>
      <c r="J503" s="469" t="str">
        <f>$J$85</f>
        <v>Availability by Type</v>
      </c>
      <c r="L503" s="30"/>
      <c r="M503" s="38" t="str">
        <f>'Control Panel'!$F$31</f>
        <v>H</v>
      </c>
      <c r="N503" s="38" t="str">
        <f>'Control Panel'!$F$32</f>
        <v>M</v>
      </c>
      <c r="O503" s="38" t="str">
        <f>'Control Panel'!$F$33</f>
        <v>L</v>
      </c>
      <c r="P503" s="37"/>
    </row>
    <row r="504" spans="1:16" ht="15.75" hidden="1" customHeight="1" thickBot="1" x14ac:dyDescent="0.4">
      <c r="D504" s="452"/>
      <c r="E504" s="77" t="str">
        <f>'Control Panel'!$E$31</f>
        <v>High</v>
      </c>
      <c r="F504" s="78" t="str">
        <f>'Control Panel'!$E$32</f>
        <v>Medium</v>
      </c>
      <c r="G504" s="79" t="str">
        <f>'Control Panel'!$E$33</f>
        <v>Low</v>
      </c>
      <c r="H504" s="455"/>
      <c r="I504" s="457"/>
      <c r="J504" s="470"/>
      <c r="L504" s="38" t="s">
        <v>44</v>
      </c>
      <c r="M504" s="30">
        <f>E511*'Control Panel'!$G$31*'Control Panel'!$G$36</f>
        <v>0</v>
      </c>
      <c r="N504" s="30">
        <f>F511*'Control Panel'!$G$32*'Control Panel'!$G$36</f>
        <v>0</v>
      </c>
      <c r="O504" s="30">
        <f>G511*'Control Panel'!$G$33*'Control Panel'!$G$36</f>
        <v>0</v>
      </c>
      <c r="P504" s="37"/>
    </row>
    <row r="505" spans="1:16" ht="15.75" hidden="1" customHeight="1" thickBot="1" x14ac:dyDescent="0.4">
      <c r="D505" s="90" t="str">
        <f>'Control Panel'!$E$36</f>
        <v>Yes</v>
      </c>
      <c r="E505" s="83">
        <f>COUNTIFS('Module 39'!$C:$C,'Control Panel'!$F$31,'Module 39'!$AB:$AB,'Control Panel'!$F$36)</f>
        <v>0</v>
      </c>
      <c r="F505" s="84">
        <f>COUNTIFS('Module 39'!$C:$C,'Control Panel'!$F$32,'Module 39'!$AB:$AB,'Control Panel'!$F$36)</f>
        <v>0</v>
      </c>
      <c r="G505" s="85">
        <f>COUNTIFS('Module 39'!$C:$C,'Control Panel'!$F$33,'Module 39'!$AB:$AB,'Control Panel'!$F$36)</f>
        <v>0</v>
      </c>
      <c r="H505" s="73">
        <f>SUM(E505:G505)</f>
        <v>0</v>
      </c>
      <c r="I505" s="145">
        <f>COUNTIFS('Module 39'!$G:$G,"&lt;&gt;",'Module 39'!$AB:$AB,'Control Panel'!$F$36)</f>
        <v>0</v>
      </c>
      <c r="J505" s="74"/>
      <c r="L505" s="38" t="str">
        <f>'Control Panel'!$F$36</f>
        <v>Y</v>
      </c>
      <c r="M505" s="30">
        <f>E505*'Control Panel'!$G$31*'Control Panel'!$G$36</f>
        <v>0</v>
      </c>
      <c r="N505" s="30">
        <f>F505*'Control Panel'!$G$32*'Control Panel'!$G$36</f>
        <v>0</v>
      </c>
      <c r="O505" s="30">
        <f>G505*'Control Panel'!$G$33*'Control Panel'!$G$36</f>
        <v>0</v>
      </c>
      <c r="P505" s="37"/>
    </row>
    <row r="506" spans="1:16" ht="15.75" hidden="1" customHeight="1" thickBot="1" x14ac:dyDescent="0.4">
      <c r="D506" s="70" t="str">
        <f>'Control Panel'!$E$37</f>
        <v>Reporting</v>
      </c>
      <c r="E506" s="80">
        <f>COUNTIFS('Module 39'!$C:$C,'Control Panel'!$F$31,'Module 39'!$AB:$AB,'Control Panel'!$F$37)</f>
        <v>0</v>
      </c>
      <c r="F506" s="81">
        <f>COUNTIFS('Module 39'!$C:$C,'Control Panel'!$F$32,'Module 39'!$AB:$AB,'Control Panel'!$F$37)</f>
        <v>0</v>
      </c>
      <c r="G506" s="82">
        <f>COUNTIFS('Module 39'!$C:$C,'Control Panel'!$F$33,'Module 39'!$AB:$AB,'Control Panel'!$F$37)</f>
        <v>0</v>
      </c>
      <c r="H506" s="71">
        <f t="shared" ref="H506:H510" si="82">SUM(E506:G506)</f>
        <v>0</v>
      </c>
      <c r="I506" s="146">
        <f>COUNTIFS('Module 39'!$G:$G,"&lt;&gt;",'Module 39'!$AB:$AB,'Control Panel'!$F$37)</f>
        <v>0</v>
      </c>
      <c r="J506" s="138"/>
      <c r="L506" s="38" t="str">
        <f>'Control Panel'!$F$37</f>
        <v>R</v>
      </c>
      <c r="M506" s="30">
        <f>E506*'Control Panel'!$G$31*'Control Panel'!$G$37</f>
        <v>0</v>
      </c>
      <c r="N506" s="30">
        <f>F506*'Control Panel'!$G$32*'Control Panel'!$G$37</f>
        <v>0</v>
      </c>
      <c r="O506" s="30">
        <f>G506*'Control Panel'!$G$33*'Control Panel'!$G$37</f>
        <v>0</v>
      </c>
      <c r="P506" s="37"/>
    </row>
    <row r="507" spans="1:16" ht="15.75" hidden="1" customHeight="1" thickBot="1" x14ac:dyDescent="0.4">
      <c r="D507" s="72" t="str">
        <f>'Control Panel'!$E$38</f>
        <v>Third Party</v>
      </c>
      <c r="E507" s="83">
        <f>COUNTIFS('Module 39'!$C:$C,'Control Panel'!$F$31,'Module 39'!$AB:$AB,'Control Panel'!$F$38)</f>
        <v>0</v>
      </c>
      <c r="F507" s="84">
        <f>COUNTIFS('Module 39'!$C:$C,'Control Panel'!$F$32,'Module 39'!$AB:$AB,'Control Panel'!$F$38)</f>
        <v>0</v>
      </c>
      <c r="G507" s="85">
        <f>COUNTIFS('Module 39'!$C:$C,'Control Panel'!$F$33,'Module 39'!$AB:$AB,'Control Panel'!$F$38)</f>
        <v>0</v>
      </c>
      <c r="H507" s="73">
        <f t="shared" si="82"/>
        <v>0</v>
      </c>
      <c r="I507" s="145">
        <f>COUNTIFS('Module 39'!$G:$G,"&lt;&gt;",'Module 39'!$AB:$AB,'Control Panel'!$F$38)</f>
        <v>0</v>
      </c>
      <c r="J507" s="138"/>
      <c r="L507" s="38" t="str">
        <f>'Control Panel'!$F$38</f>
        <v>T</v>
      </c>
      <c r="M507" s="30">
        <f>E507*'Control Panel'!$G$31*'Control Panel'!$G$38</f>
        <v>0</v>
      </c>
      <c r="N507" s="30">
        <f>F507*'Control Panel'!$G$32*'Control Panel'!$G$38</f>
        <v>0</v>
      </c>
      <c r="O507" s="30">
        <f>G507*'Control Panel'!$G$33*'Control Panel'!$G$38</f>
        <v>0</v>
      </c>
      <c r="P507" s="37"/>
    </row>
    <row r="508" spans="1:16" ht="15.75" hidden="1" customHeight="1" thickBot="1" x14ac:dyDescent="0.4">
      <c r="A508" s="22" t="s">
        <v>39</v>
      </c>
      <c r="B508" s="160"/>
      <c r="D508" s="75" t="str">
        <f>'Control Panel'!$E$39</f>
        <v>Modification</v>
      </c>
      <c r="E508" s="80">
        <f>COUNTIFS('Module 39'!$C:$C,'Control Panel'!$F$31,'Module 39'!$AB:$AB,'Control Panel'!$F$39)</f>
        <v>0</v>
      </c>
      <c r="F508" s="81">
        <f>COUNTIFS('Module 39'!$C:$C,'Control Panel'!$F$32,'Module 39'!$AB:$AB,'Control Panel'!$F$39)</f>
        <v>0</v>
      </c>
      <c r="G508" s="82">
        <f>COUNTIFS('Module 39'!$C:$C,'Control Panel'!$F$33,'Module 39'!$AB:$AB,'Control Panel'!$F$39)</f>
        <v>0</v>
      </c>
      <c r="H508" s="71">
        <f t="shared" si="82"/>
        <v>0</v>
      </c>
      <c r="I508" s="146">
        <f>COUNTIFS('Module 39'!$G:$G,"&lt;&gt;",'Module 39'!$AB:$AB,'Control Panel'!$F$39)</f>
        <v>0</v>
      </c>
      <c r="J508" s="138"/>
      <c r="L508" s="38" t="str">
        <f>'Control Panel'!$F$39</f>
        <v>M</v>
      </c>
      <c r="M508" s="30">
        <f>E508*'Control Panel'!$G$31*'Control Panel'!$G$39</f>
        <v>0</v>
      </c>
      <c r="N508" s="30">
        <f>F508*'Control Panel'!$G$32*'Control Panel'!$G$39</f>
        <v>0</v>
      </c>
      <c r="O508" s="30">
        <f>G508*'Control Panel'!$G$33*'Control Panel'!$G$39</f>
        <v>0</v>
      </c>
      <c r="P508" s="37"/>
    </row>
    <row r="509" spans="1:16" ht="15.75" hidden="1" customHeight="1" thickBot="1" x14ac:dyDescent="0.4">
      <c r="A509" s="23" t="s">
        <v>40</v>
      </c>
      <c r="B509" s="161"/>
      <c r="D509" s="76" t="str">
        <f>'Control Panel'!$E$40</f>
        <v>Future</v>
      </c>
      <c r="E509" s="83">
        <f>COUNTIFS('Module 39'!$C:$C,'Control Panel'!$F$31,'Module 39'!$AB:$AB,'Control Panel'!$F$40)</f>
        <v>0</v>
      </c>
      <c r="F509" s="84">
        <f>COUNTIFS('Module 39'!$C:$C,'Control Panel'!$F$32,'Module 39'!$AB:$AB,'Control Panel'!$F$40)</f>
        <v>0</v>
      </c>
      <c r="G509" s="85">
        <f>COUNTIFS('Module 39'!$C:$C,'Control Panel'!$F$33,'Module 39'!$AB:$AB,'Control Panel'!$F$40)</f>
        <v>0</v>
      </c>
      <c r="H509" s="73">
        <f t="shared" si="82"/>
        <v>0</v>
      </c>
      <c r="I509" s="145">
        <f>COUNTIFS('Module 39'!$G:$G,"&lt;&gt;",'Module 39'!$AB:$AB,'Control Panel'!$F$40)</f>
        <v>0</v>
      </c>
      <c r="J509" s="138"/>
      <c r="L509" s="38" t="str">
        <f>'Control Panel'!$F$40</f>
        <v>F</v>
      </c>
      <c r="M509" s="30">
        <f>E509*'Control Panel'!$G$31*'Control Panel'!$G$40</f>
        <v>0</v>
      </c>
      <c r="N509" s="30">
        <f>F509*'Control Panel'!$G$32*'Control Panel'!$G$40</f>
        <v>0</v>
      </c>
      <c r="O509" s="30">
        <f>G509*'Control Panel'!$G$33*'Control Panel'!$G$40</f>
        <v>0</v>
      </c>
      <c r="P509" s="37"/>
    </row>
    <row r="510" spans="1:16" ht="15.75" hidden="1" customHeight="1" thickBot="1" x14ac:dyDescent="0.4">
      <c r="A510" s="26" t="str">
        <f>IF('Module 30'!$AC$12&gt;0,"Yes","No")</f>
        <v>No</v>
      </c>
      <c r="B510" s="162">
        <f>IF(A510="Yes",1,0)</f>
        <v>0</v>
      </c>
      <c r="D510" s="89" t="str">
        <f>'Control Panel'!$E$41</f>
        <v>Not Available</v>
      </c>
      <c r="E510" s="80">
        <f>COUNTIFS('Module 39'!$C:$C,'Control Panel'!$F$31,'Module 39'!$AB:$AB,'Control Panel'!$F$41)</f>
        <v>0</v>
      </c>
      <c r="F510" s="81">
        <f>COUNTIFS('Module 39'!$C:$C,'Control Panel'!$F$32,'Module 39'!$AB:$AB,'Control Panel'!$F$41)</f>
        <v>0</v>
      </c>
      <c r="G510" s="82">
        <f>COUNTIFS('Module 39'!$C:$C,'Control Panel'!$F$33,'Module 39'!$AB:$AB,'Control Panel'!$F$41)</f>
        <v>0</v>
      </c>
      <c r="H510" s="71">
        <f t="shared" si="82"/>
        <v>0</v>
      </c>
      <c r="I510" s="146">
        <f>COUNTIFS('Module 39'!$G:$G,"&lt;&gt;",'Module 39'!$AB:$AB,'Control Panel'!$F$41)</f>
        <v>0</v>
      </c>
      <c r="J510" s="138"/>
      <c r="L510" s="38" t="str">
        <f>'Control Panel'!$F$41</f>
        <v>N</v>
      </c>
      <c r="M510" s="30">
        <f>E510*'Control Panel'!$G$31*'Control Panel'!$G$41</f>
        <v>0</v>
      </c>
      <c r="N510" s="30">
        <f>F510*'Control Panel'!$G$32*'Control Panel'!$G$41</f>
        <v>0</v>
      </c>
      <c r="O510" s="30">
        <f>G510*'Control Panel'!$G$33*'Control Panel'!$G$41</f>
        <v>0</v>
      </c>
      <c r="P510" s="37"/>
    </row>
    <row r="511" spans="1:16" ht="15.75" hidden="1" customHeight="1" thickBot="1" x14ac:dyDescent="0.4">
      <c r="D511" s="86" t="str">
        <f>$D$93</f>
        <v>Total:</v>
      </c>
      <c r="E511" s="87">
        <f>SUM(E505:E510)</f>
        <v>0</v>
      </c>
      <c r="F511" s="87">
        <f>SUM(F505:F510)</f>
        <v>0</v>
      </c>
      <c r="G511" s="87">
        <f>SUM(G505:G510)</f>
        <v>0</v>
      </c>
      <c r="H511" s="88">
        <f>SUM(H505:H510)</f>
        <v>0</v>
      </c>
      <c r="I511" s="88">
        <f>SUM(I505:I510)</f>
        <v>0</v>
      </c>
      <c r="J511" s="164"/>
      <c r="L511" s="38" t="str">
        <f>D511</f>
        <v>Total:</v>
      </c>
      <c r="M511" s="30">
        <f>SUM(M505:M510)</f>
        <v>0</v>
      </c>
      <c r="N511" s="30">
        <f>SUM(N505:N510)</f>
        <v>0</v>
      </c>
      <c r="O511" s="30">
        <f>SUM(O505:O510)</f>
        <v>0</v>
      </c>
      <c r="P511" s="37"/>
    </row>
    <row r="512" spans="1:16" ht="15.75" hidden="1" customHeight="1" thickBot="1" x14ac:dyDescent="0.4">
      <c r="D512" s="61"/>
      <c r="H512" s="4"/>
      <c r="L512" s="30" t="s">
        <v>45</v>
      </c>
      <c r="M512" s="39" t="str">
        <f t="shared" ref="M512:O512" si="83">IF(M504=0,"NA",M511/M504)</f>
        <v>NA</v>
      </c>
      <c r="N512" s="39" t="str">
        <f t="shared" si="83"/>
        <v>NA</v>
      </c>
      <c r="O512" s="39" t="str">
        <f t="shared" si="83"/>
        <v>NA</v>
      </c>
      <c r="P512" s="37"/>
    </row>
    <row r="513" spans="1:16" ht="15.75" hidden="1" customHeight="1" thickBot="1" x14ac:dyDescent="0.4">
      <c r="D513" s="449" t="str">
        <f>'Control Panel'!F86&amp;" - "&amp;'Control Panel'!E86</f>
        <v>4.41 - Module 40</v>
      </c>
      <c r="E513" s="450"/>
      <c r="F513" s="450"/>
      <c r="G513" s="20"/>
      <c r="H513" s="20"/>
      <c r="I513" s="20" t="str">
        <f>$I$84</f>
        <v xml:space="preserve">Overall Compliance: </v>
      </c>
      <c r="J513" s="21" t="str">
        <f>IF(SUM(M522:O522)=0,"N/A",SUM(M522:O522)/SUM(M515:O515))</f>
        <v>N/A</v>
      </c>
      <c r="L513" s="30"/>
      <c r="M513" s="30"/>
      <c r="N513" s="30"/>
      <c r="O513" s="30"/>
      <c r="P513" s="37"/>
    </row>
    <row r="514" spans="1:16" ht="15.75" hidden="1" customHeight="1" thickBot="1" x14ac:dyDescent="0.4">
      <c r="D514" s="451" t="str">
        <f>$D$85</f>
        <v>Availability</v>
      </c>
      <c r="E514" s="453" t="str">
        <f>$E$85</f>
        <v>Priority</v>
      </c>
      <c r="F514" s="453"/>
      <c r="G514" s="453"/>
      <c r="H514" s="454" t="str">
        <f>$H$85</f>
        <v>Total</v>
      </c>
      <c r="I514" s="456" t="str">
        <f>$I$85</f>
        <v>Comments</v>
      </c>
      <c r="J514" s="469" t="str">
        <f>$J$85</f>
        <v>Availability by Type</v>
      </c>
      <c r="L514" s="30"/>
      <c r="M514" s="38" t="str">
        <f>'Control Panel'!$F$31</f>
        <v>H</v>
      </c>
      <c r="N514" s="38" t="str">
        <f>'Control Panel'!$F$32</f>
        <v>M</v>
      </c>
      <c r="O514" s="38" t="str">
        <f>'Control Panel'!$F$33</f>
        <v>L</v>
      </c>
      <c r="P514" s="37"/>
    </row>
    <row r="515" spans="1:16" ht="15.75" hidden="1" customHeight="1" thickBot="1" x14ac:dyDescent="0.4">
      <c r="D515" s="452"/>
      <c r="E515" s="77" t="str">
        <f>'Control Panel'!$E$31</f>
        <v>High</v>
      </c>
      <c r="F515" s="78" t="str">
        <f>'Control Panel'!$E$32</f>
        <v>Medium</v>
      </c>
      <c r="G515" s="79" t="str">
        <f>'Control Panel'!$E$33</f>
        <v>Low</v>
      </c>
      <c r="H515" s="455"/>
      <c r="I515" s="457"/>
      <c r="J515" s="470"/>
      <c r="L515" s="38" t="s">
        <v>44</v>
      </c>
      <c r="M515" s="30">
        <f>E522*'Control Panel'!$G$31*'Control Panel'!$G$36</f>
        <v>0</v>
      </c>
      <c r="N515" s="30">
        <f>F522*'Control Panel'!$G$32*'Control Panel'!$G$36</f>
        <v>0</v>
      </c>
      <c r="O515" s="30">
        <f>G522*'Control Panel'!$G$33*'Control Panel'!$G$36</f>
        <v>0</v>
      </c>
      <c r="P515" s="37"/>
    </row>
    <row r="516" spans="1:16" ht="15.75" hidden="1" customHeight="1" thickBot="1" x14ac:dyDescent="0.4">
      <c r="D516" s="90" t="str">
        <f>'Control Panel'!$E$36</f>
        <v>Yes</v>
      </c>
      <c r="E516" s="83">
        <f>COUNTIFS('Module 40'!$C:$C,'Control Panel'!$F$31,'Module 40'!$AB:$AB,'Control Panel'!$F$36)</f>
        <v>0</v>
      </c>
      <c r="F516" s="84">
        <f>COUNTIFS('Module 40'!$C:$C,'Control Panel'!$F$32,'Module 40'!$AB:$AB,'Control Panel'!$F$36)</f>
        <v>0</v>
      </c>
      <c r="G516" s="85">
        <f>COUNTIFS('Module 40'!$C:$C,'Control Panel'!$F$33,'Module 40'!$AB:$AB,'Control Panel'!$F$36)</f>
        <v>0</v>
      </c>
      <c r="H516" s="73">
        <f>SUM(E516:G516)</f>
        <v>0</v>
      </c>
      <c r="I516" s="145">
        <f>COUNTIFS('Module 40'!$G:$G,"&lt;&gt;",'Module 40'!$AB:$AB,'Control Panel'!$F$36)</f>
        <v>0</v>
      </c>
      <c r="J516" s="74"/>
      <c r="L516" s="38" t="str">
        <f>'Control Panel'!$F$36</f>
        <v>Y</v>
      </c>
      <c r="M516" s="30">
        <f>E516*'Control Panel'!$G$31*'Control Panel'!$G$36</f>
        <v>0</v>
      </c>
      <c r="N516" s="30">
        <f>F516*'Control Panel'!$G$32*'Control Panel'!$G$36</f>
        <v>0</v>
      </c>
      <c r="O516" s="30">
        <f>G516*'Control Panel'!$G$33*'Control Panel'!$G$36</f>
        <v>0</v>
      </c>
      <c r="P516" s="37"/>
    </row>
    <row r="517" spans="1:16" ht="15.75" hidden="1" customHeight="1" thickBot="1" x14ac:dyDescent="0.4">
      <c r="D517" s="70" t="str">
        <f>'Control Panel'!$E$37</f>
        <v>Reporting</v>
      </c>
      <c r="E517" s="80">
        <f>COUNTIFS('Module 40'!$C:$C,'Control Panel'!$F$31,'Module 40'!$AB:$AB,'Control Panel'!$F$37)</f>
        <v>0</v>
      </c>
      <c r="F517" s="81">
        <f>COUNTIFS('Module 40'!$C:$C,'Control Panel'!$F$32,'Module 40'!$AB:$AB,'Control Panel'!$F$37)</f>
        <v>0</v>
      </c>
      <c r="G517" s="82">
        <f>COUNTIFS('Module 40'!$C:$C,'Control Panel'!$F$33,'Module 40'!$AB:$AB,'Control Panel'!$F$37)</f>
        <v>0</v>
      </c>
      <c r="H517" s="71">
        <f t="shared" ref="H517:H521" si="84">SUM(E517:G517)</f>
        <v>0</v>
      </c>
      <c r="I517" s="146">
        <f>COUNTIFS('Module 40'!$G:$G,"&lt;&gt;",'Module 40'!$AB:$AB,'Control Panel'!$F$37)</f>
        <v>0</v>
      </c>
      <c r="J517" s="138"/>
      <c r="L517" s="38" t="str">
        <f>'Control Panel'!$F$37</f>
        <v>R</v>
      </c>
      <c r="M517" s="30">
        <f>E517*'Control Panel'!$G$31*'Control Panel'!$G$37</f>
        <v>0</v>
      </c>
      <c r="N517" s="30">
        <f>F517*'Control Panel'!$G$32*'Control Panel'!$G$37</f>
        <v>0</v>
      </c>
      <c r="O517" s="30">
        <f>G517*'Control Panel'!$G$33*'Control Panel'!$G$37</f>
        <v>0</v>
      </c>
      <c r="P517" s="37"/>
    </row>
    <row r="518" spans="1:16" ht="15.75" hidden="1" customHeight="1" thickBot="1" x14ac:dyDescent="0.4">
      <c r="D518" s="72" t="str">
        <f>'Control Panel'!$E$38</f>
        <v>Third Party</v>
      </c>
      <c r="E518" s="83">
        <f>COUNTIFS('Module 40'!$C:$C,'Control Panel'!$F$31,'Module 40'!$AB:$AB,'Control Panel'!$F$38)</f>
        <v>0</v>
      </c>
      <c r="F518" s="84">
        <f>COUNTIFS('Module 40'!$C:$C,'Control Panel'!$F$32,'Module 40'!$AB:$AB,'Control Panel'!$F$38)</f>
        <v>0</v>
      </c>
      <c r="G518" s="85">
        <f>COUNTIFS('Module 40'!$C:$C,'Control Panel'!$F$33,'Module 40'!$AB:$AB,'Control Panel'!$F$38)</f>
        <v>0</v>
      </c>
      <c r="H518" s="73">
        <f t="shared" si="84"/>
        <v>0</v>
      </c>
      <c r="I518" s="145">
        <f>COUNTIFS('Module 40'!$G:$G,"&lt;&gt;",'Module 40'!$AB:$AB,'Control Panel'!$F$38)</f>
        <v>0</v>
      </c>
      <c r="J518" s="138"/>
      <c r="L518" s="38" t="str">
        <f>'Control Panel'!$F$38</f>
        <v>T</v>
      </c>
      <c r="M518" s="30">
        <f>E518*'Control Panel'!$G$31*'Control Panel'!$G$38</f>
        <v>0</v>
      </c>
      <c r="N518" s="30">
        <f>F518*'Control Panel'!$G$32*'Control Panel'!$G$38</f>
        <v>0</v>
      </c>
      <c r="O518" s="30">
        <f>G518*'Control Panel'!$G$33*'Control Panel'!$G$38</f>
        <v>0</v>
      </c>
      <c r="P518" s="37"/>
    </row>
    <row r="519" spans="1:16" ht="15.75" hidden="1" customHeight="1" thickBot="1" x14ac:dyDescent="0.4">
      <c r="A519" s="22" t="s">
        <v>39</v>
      </c>
      <c r="B519" s="160"/>
      <c r="D519" s="75" t="str">
        <f>'Control Panel'!$E$39</f>
        <v>Modification</v>
      </c>
      <c r="E519" s="80">
        <f>COUNTIFS('Module 40'!$C:$C,'Control Panel'!$F$31,'Module 40'!$AB:$AB,'Control Panel'!$F$39)</f>
        <v>0</v>
      </c>
      <c r="F519" s="81">
        <f>COUNTIFS('Module 40'!$C:$C,'Control Panel'!$F$32,'Module 40'!$AB:$AB,'Control Panel'!$F$39)</f>
        <v>0</v>
      </c>
      <c r="G519" s="82">
        <f>COUNTIFS('Module 40'!$C:$C,'Control Panel'!$F$33,'Module 40'!$AB:$AB,'Control Panel'!$F$39)</f>
        <v>0</v>
      </c>
      <c r="H519" s="71">
        <f t="shared" si="84"/>
        <v>0</v>
      </c>
      <c r="I519" s="146">
        <f>COUNTIFS('Module 40'!$G:$G,"&lt;&gt;",'Module 40'!$AB:$AB,'Control Panel'!$F$39)</f>
        <v>0</v>
      </c>
      <c r="J519" s="138"/>
      <c r="L519" s="38" t="str">
        <f>'Control Panel'!$F$39</f>
        <v>M</v>
      </c>
      <c r="M519" s="30">
        <f>E519*'Control Panel'!$G$31*'Control Panel'!$G$39</f>
        <v>0</v>
      </c>
      <c r="N519" s="30">
        <f>F519*'Control Panel'!$G$32*'Control Panel'!$G$39</f>
        <v>0</v>
      </c>
      <c r="O519" s="30">
        <f>G519*'Control Panel'!$G$33*'Control Panel'!$G$39</f>
        <v>0</v>
      </c>
      <c r="P519" s="37"/>
    </row>
    <row r="520" spans="1:16" ht="15.75" hidden="1" customHeight="1" thickBot="1" x14ac:dyDescent="0.4">
      <c r="A520" s="23" t="s">
        <v>40</v>
      </c>
      <c r="B520" s="161"/>
      <c r="D520" s="76" t="str">
        <f>'Control Panel'!$E$40</f>
        <v>Future</v>
      </c>
      <c r="E520" s="83">
        <f>COUNTIFS('Module 40'!$C:$C,'Control Panel'!$F$31,'Module 40'!$AB:$AB,'Control Panel'!$F$40)</f>
        <v>0</v>
      </c>
      <c r="F520" s="84">
        <f>COUNTIFS('Module 40'!$C:$C,'Control Panel'!$F$32,'Module 40'!$AB:$AB,'Control Panel'!$F$40)</f>
        <v>0</v>
      </c>
      <c r="G520" s="85">
        <f>COUNTIFS('Module 40'!$C:$C,'Control Panel'!$F$33,'Module 40'!$AB:$AB,'Control Panel'!$F$40)</f>
        <v>0</v>
      </c>
      <c r="H520" s="73">
        <f t="shared" si="84"/>
        <v>0</v>
      </c>
      <c r="I520" s="145">
        <f>COUNTIFS('Module 40'!$G:$G,"&lt;&gt;",'Module 40'!$AB:$AB,'Control Panel'!$F$40)</f>
        <v>0</v>
      </c>
      <c r="J520" s="138"/>
      <c r="L520" s="38" t="str">
        <f>'Control Panel'!$F$40</f>
        <v>F</v>
      </c>
      <c r="M520" s="30">
        <f>E520*'Control Panel'!$G$31*'Control Panel'!$G$40</f>
        <v>0</v>
      </c>
      <c r="N520" s="30">
        <f>F520*'Control Panel'!$G$32*'Control Panel'!$G$40</f>
        <v>0</v>
      </c>
      <c r="O520" s="30">
        <f>G520*'Control Panel'!$G$33*'Control Panel'!$G$40</f>
        <v>0</v>
      </c>
      <c r="P520" s="37"/>
    </row>
    <row r="521" spans="1:16" ht="15.75" hidden="1" customHeight="1" thickBot="1" x14ac:dyDescent="0.4">
      <c r="A521" s="26" t="str">
        <f>IF('Module 30'!$AC$12&gt;0,"Yes","No")</f>
        <v>No</v>
      </c>
      <c r="B521" s="162">
        <f>IF(A521="Yes",1,0)</f>
        <v>0</v>
      </c>
      <c r="D521" s="89" t="str">
        <f>'Control Panel'!$E$41</f>
        <v>Not Available</v>
      </c>
      <c r="E521" s="80">
        <f>COUNTIFS('Module 40'!$C:$C,'Control Panel'!$F$31,'Module 40'!$AB:$AB,'Control Panel'!$F$41)</f>
        <v>0</v>
      </c>
      <c r="F521" s="81">
        <f>COUNTIFS('Module 40'!$C:$C,'Control Panel'!$F$32,'Module 40'!$AB:$AB,'Control Panel'!$F$41)</f>
        <v>0</v>
      </c>
      <c r="G521" s="82">
        <f>COUNTIFS('Module 40'!$C:$C,'Control Panel'!$F$33,'Module 40'!$AB:$AB,'Control Panel'!$F$41)</f>
        <v>0</v>
      </c>
      <c r="H521" s="71">
        <f t="shared" si="84"/>
        <v>0</v>
      </c>
      <c r="I521" s="146">
        <f>COUNTIFS('Module 40'!$G:$G,"&lt;&gt;",'Module 40'!$AB:$AB,'Control Panel'!$F$41)</f>
        <v>0</v>
      </c>
      <c r="J521" s="138"/>
      <c r="L521" s="38" t="str">
        <f>'Control Panel'!$F$41</f>
        <v>N</v>
      </c>
      <c r="M521" s="30">
        <f>E521*'Control Panel'!$G$31*'Control Panel'!$G$41</f>
        <v>0</v>
      </c>
      <c r="N521" s="30">
        <f>F521*'Control Panel'!$G$32*'Control Panel'!$G$41</f>
        <v>0</v>
      </c>
      <c r="O521" s="30">
        <f>G521*'Control Panel'!$G$33*'Control Panel'!$G$41</f>
        <v>0</v>
      </c>
      <c r="P521" s="37"/>
    </row>
    <row r="522" spans="1:16" ht="15.75" hidden="1" customHeight="1" thickBot="1" x14ac:dyDescent="0.4">
      <c r="D522" s="86" t="str">
        <f>$D$93</f>
        <v>Total:</v>
      </c>
      <c r="E522" s="87">
        <f>SUM(E516:E521)</f>
        <v>0</v>
      </c>
      <c r="F522" s="87">
        <f>SUM(F516:F521)</f>
        <v>0</v>
      </c>
      <c r="G522" s="87">
        <f>SUM(G516:G521)</f>
        <v>0</v>
      </c>
      <c r="H522" s="88">
        <f>SUM(H516:H521)</f>
        <v>0</v>
      </c>
      <c r="I522" s="88">
        <f>SUM(I516:I521)</f>
        <v>0</v>
      </c>
      <c r="J522" s="164"/>
      <c r="L522" s="38" t="str">
        <f>D522</f>
        <v>Total:</v>
      </c>
      <c r="M522" s="30">
        <f>SUM(M516:M521)</f>
        <v>0</v>
      </c>
      <c r="N522" s="30">
        <f>SUM(N516:N521)</f>
        <v>0</v>
      </c>
      <c r="O522" s="30">
        <f>SUM(O516:O521)</f>
        <v>0</v>
      </c>
      <c r="P522" s="37"/>
    </row>
    <row r="523" spans="1:16" ht="15.75" hidden="1" customHeight="1" thickBot="1" x14ac:dyDescent="0.4">
      <c r="D523" s="61"/>
      <c r="H523" s="4"/>
      <c r="L523" s="30" t="s">
        <v>45</v>
      </c>
      <c r="M523" s="39" t="str">
        <f t="shared" ref="M523:O523" si="85">IF(M515=0,"NA",M522/M515)</f>
        <v>NA</v>
      </c>
      <c r="N523" s="39" t="str">
        <f t="shared" si="85"/>
        <v>NA</v>
      </c>
      <c r="O523" s="39" t="str">
        <f t="shared" si="85"/>
        <v>NA</v>
      </c>
      <c r="P523" s="37"/>
    </row>
    <row r="524" spans="1:16" ht="15.75" hidden="1" customHeight="1" thickBot="1" x14ac:dyDescent="0.4">
      <c r="D524" s="449" t="str">
        <f>'Control Panel'!F87&amp;" - "&amp;'Control Panel'!E87</f>
        <v>4.42 - Module 41</v>
      </c>
      <c r="E524" s="450"/>
      <c r="F524" s="450"/>
      <c r="G524" s="20"/>
      <c r="H524" s="20"/>
      <c r="I524" s="20" t="str">
        <f>$I$84</f>
        <v xml:space="preserve">Overall Compliance: </v>
      </c>
      <c r="J524" s="21" t="str">
        <f>IF(SUM(M533:O533)=0,"N/A",SUM(M533:O533)/SUM(M526:O526))</f>
        <v>N/A</v>
      </c>
      <c r="L524" s="30"/>
      <c r="M524" s="30"/>
      <c r="N524" s="30"/>
      <c r="O524" s="30"/>
      <c r="P524" s="37"/>
    </row>
    <row r="525" spans="1:16" ht="15.75" hidden="1" customHeight="1" thickBot="1" x14ac:dyDescent="0.4">
      <c r="D525" s="451" t="str">
        <f>$D$85</f>
        <v>Availability</v>
      </c>
      <c r="E525" s="453" t="str">
        <f>$E$85</f>
        <v>Priority</v>
      </c>
      <c r="F525" s="453"/>
      <c r="G525" s="453"/>
      <c r="H525" s="454" t="str">
        <f>$H$85</f>
        <v>Total</v>
      </c>
      <c r="I525" s="456" t="str">
        <f>$I$85</f>
        <v>Comments</v>
      </c>
      <c r="J525" s="469" t="str">
        <f>$J$85</f>
        <v>Availability by Type</v>
      </c>
      <c r="L525" s="30"/>
      <c r="M525" s="38" t="str">
        <f>'Control Panel'!$F$31</f>
        <v>H</v>
      </c>
      <c r="N525" s="38" t="str">
        <f>'Control Panel'!$F$32</f>
        <v>M</v>
      </c>
      <c r="O525" s="38" t="str">
        <f>'Control Panel'!$F$33</f>
        <v>L</v>
      </c>
      <c r="P525" s="37"/>
    </row>
    <row r="526" spans="1:16" ht="15.75" hidden="1" customHeight="1" thickBot="1" x14ac:dyDescent="0.4">
      <c r="D526" s="452"/>
      <c r="E526" s="77" t="str">
        <f>'Control Panel'!$E$31</f>
        <v>High</v>
      </c>
      <c r="F526" s="78" t="str">
        <f>'Control Panel'!$E$32</f>
        <v>Medium</v>
      </c>
      <c r="G526" s="79" t="str">
        <f>'Control Panel'!$E$33</f>
        <v>Low</v>
      </c>
      <c r="H526" s="455"/>
      <c r="I526" s="457"/>
      <c r="J526" s="470"/>
      <c r="L526" s="38" t="s">
        <v>44</v>
      </c>
      <c r="M526" s="30">
        <f>E533*'Control Panel'!$G$31*'Control Panel'!$G$36</f>
        <v>0</v>
      </c>
      <c r="N526" s="30">
        <f>F533*'Control Panel'!$G$32*'Control Panel'!$G$36</f>
        <v>0</v>
      </c>
      <c r="O526" s="30">
        <f>G533*'Control Panel'!$G$33*'Control Panel'!$G$36</f>
        <v>0</v>
      </c>
      <c r="P526" s="37"/>
    </row>
    <row r="527" spans="1:16" ht="15.75" hidden="1" customHeight="1" thickBot="1" x14ac:dyDescent="0.4">
      <c r="D527" s="90" t="str">
        <f>'Control Panel'!$E$36</f>
        <v>Yes</v>
      </c>
      <c r="E527" s="83">
        <f>COUNTIFS('Module 41'!$C:$C,'Control Panel'!$F$31,'Module 41'!$AB:$AB,'Control Panel'!$F$36)</f>
        <v>0</v>
      </c>
      <c r="F527" s="84">
        <f>COUNTIFS('Module 41'!$C:$C,'Control Panel'!$F$32,'Module 41'!$AB:$AB,'Control Panel'!$F$36)</f>
        <v>0</v>
      </c>
      <c r="G527" s="85">
        <f>COUNTIFS('Module 41'!$C:$C,'Control Panel'!$F$33,'Module 41'!$AB:$AB,'Control Panel'!$F$36)</f>
        <v>0</v>
      </c>
      <c r="H527" s="73">
        <f>SUM(E527:G527)</f>
        <v>0</v>
      </c>
      <c r="I527" s="145">
        <f>COUNTIFS('Module 41'!$G:$G,"&lt;&gt;",'Module 41'!$AB:$AB,'Control Panel'!$F$36)</f>
        <v>0</v>
      </c>
      <c r="J527" s="74"/>
      <c r="L527" s="38" t="str">
        <f>'Control Panel'!$F$36</f>
        <v>Y</v>
      </c>
      <c r="M527" s="30">
        <f>E527*'Control Panel'!$G$31*'Control Panel'!$G$36</f>
        <v>0</v>
      </c>
      <c r="N527" s="30">
        <f>F527*'Control Panel'!$G$32*'Control Panel'!$G$36</f>
        <v>0</v>
      </c>
      <c r="O527" s="30">
        <f>G527*'Control Panel'!$G$33*'Control Panel'!$G$36</f>
        <v>0</v>
      </c>
      <c r="P527" s="37"/>
    </row>
    <row r="528" spans="1:16" ht="15.75" hidden="1" customHeight="1" thickBot="1" x14ac:dyDescent="0.4">
      <c r="D528" s="70" t="str">
        <f>'Control Panel'!$E$37</f>
        <v>Reporting</v>
      </c>
      <c r="E528" s="80">
        <f>COUNTIFS('Module 41'!$C:$C,'Control Panel'!$F$31,'Module 41'!$AB:$AB,'Control Panel'!$F$37)</f>
        <v>0</v>
      </c>
      <c r="F528" s="81">
        <f>COUNTIFS('Module 41'!$C:$C,'Control Panel'!$F$32,'Module 41'!$AB:$AB,'Control Panel'!$F$37)</f>
        <v>0</v>
      </c>
      <c r="G528" s="82">
        <f>COUNTIFS('Module 41'!$C:$C,'Control Panel'!$F$33,'Module 41'!$AB:$AB,'Control Panel'!$F$37)</f>
        <v>0</v>
      </c>
      <c r="H528" s="71">
        <f t="shared" ref="H528:H532" si="86">SUM(E528:G528)</f>
        <v>0</v>
      </c>
      <c r="I528" s="146">
        <f>COUNTIFS('Module 41'!$G:$G,"&lt;&gt;",'Module 41'!$AB:$AB,'Control Panel'!$F$37)</f>
        <v>0</v>
      </c>
      <c r="J528" s="138"/>
      <c r="L528" s="38" t="str">
        <f>'Control Panel'!$F$37</f>
        <v>R</v>
      </c>
      <c r="M528" s="30">
        <f>E528*'Control Panel'!$G$31*'Control Panel'!$G$37</f>
        <v>0</v>
      </c>
      <c r="N528" s="30">
        <f>F528*'Control Panel'!$G$32*'Control Panel'!$G$37</f>
        <v>0</v>
      </c>
      <c r="O528" s="30">
        <f>G528*'Control Panel'!$G$33*'Control Panel'!$G$37</f>
        <v>0</v>
      </c>
      <c r="P528" s="37"/>
    </row>
    <row r="529" spans="1:16" ht="15.75" hidden="1" customHeight="1" thickBot="1" x14ac:dyDescent="0.4">
      <c r="D529" s="72" t="str">
        <f>'Control Panel'!$E$38</f>
        <v>Third Party</v>
      </c>
      <c r="E529" s="83">
        <f>COUNTIFS('Module 41'!$C:$C,'Control Panel'!$F$31,'Module 41'!$AB:$AB,'Control Panel'!$F$38)</f>
        <v>0</v>
      </c>
      <c r="F529" s="84">
        <f>COUNTIFS('Module 41'!$C:$C,'Control Panel'!$F$32,'Module 41'!$AB:$AB,'Control Panel'!$F$38)</f>
        <v>0</v>
      </c>
      <c r="G529" s="85">
        <f>COUNTIFS('Module 41'!$C:$C,'Control Panel'!$F$33,'Module 41'!$AB:$AB,'Control Panel'!$F$38)</f>
        <v>0</v>
      </c>
      <c r="H529" s="73">
        <f t="shared" si="86"/>
        <v>0</v>
      </c>
      <c r="I529" s="145">
        <f>COUNTIFS('Module 41'!$G:$G,"&lt;&gt;",'Module 41'!$AB:$AB,'Control Panel'!$F$38)</f>
        <v>0</v>
      </c>
      <c r="J529" s="138"/>
      <c r="L529" s="38" t="str">
        <f>'Control Panel'!$F$38</f>
        <v>T</v>
      </c>
      <c r="M529" s="30">
        <f>E529*'Control Panel'!$G$31*'Control Panel'!$G$38</f>
        <v>0</v>
      </c>
      <c r="N529" s="30">
        <f>F529*'Control Panel'!$G$32*'Control Panel'!$G$38</f>
        <v>0</v>
      </c>
      <c r="O529" s="30">
        <f>G529*'Control Panel'!$G$33*'Control Panel'!$G$38</f>
        <v>0</v>
      </c>
      <c r="P529" s="37"/>
    </row>
    <row r="530" spans="1:16" ht="15.75" hidden="1" customHeight="1" thickBot="1" x14ac:dyDescent="0.4">
      <c r="A530" s="22" t="s">
        <v>39</v>
      </c>
      <c r="B530" s="160"/>
      <c r="D530" s="75" t="str">
        <f>'Control Panel'!$E$39</f>
        <v>Modification</v>
      </c>
      <c r="E530" s="80">
        <f>COUNTIFS('Module 41'!$C:$C,'Control Panel'!$F$31,'Module 41'!$AB:$AB,'Control Panel'!$F$39)</f>
        <v>0</v>
      </c>
      <c r="F530" s="81">
        <f>COUNTIFS('Module 41'!$C:$C,'Control Panel'!$F$32,'Module 41'!$AB:$AB,'Control Panel'!$F$39)</f>
        <v>0</v>
      </c>
      <c r="G530" s="82">
        <f>COUNTIFS('Module 41'!$C:$C,'Control Panel'!$F$33,'Module 41'!$AB:$AB,'Control Panel'!$F$39)</f>
        <v>0</v>
      </c>
      <c r="H530" s="71">
        <f t="shared" si="86"/>
        <v>0</v>
      </c>
      <c r="I530" s="146">
        <f>COUNTIFS('Module 41'!$G:$G,"&lt;&gt;",'Module 41'!$AB:$AB,'Control Panel'!$F$39)</f>
        <v>0</v>
      </c>
      <c r="J530" s="138"/>
      <c r="L530" s="38" t="str">
        <f>'Control Panel'!$F$39</f>
        <v>M</v>
      </c>
      <c r="M530" s="30">
        <f>E530*'Control Panel'!$G$31*'Control Panel'!$G$39</f>
        <v>0</v>
      </c>
      <c r="N530" s="30">
        <f>F530*'Control Panel'!$G$32*'Control Panel'!$G$39</f>
        <v>0</v>
      </c>
      <c r="O530" s="30">
        <f>G530*'Control Panel'!$G$33*'Control Panel'!$G$39</f>
        <v>0</v>
      </c>
      <c r="P530" s="37"/>
    </row>
    <row r="531" spans="1:16" ht="15.75" hidden="1" customHeight="1" thickBot="1" x14ac:dyDescent="0.4">
      <c r="A531" s="23" t="s">
        <v>40</v>
      </c>
      <c r="B531" s="161"/>
      <c r="D531" s="76" t="str">
        <f>'Control Panel'!$E$40</f>
        <v>Future</v>
      </c>
      <c r="E531" s="83">
        <f>COUNTIFS('Module 41'!$C:$C,'Control Panel'!$F$31,'Module 41'!$AB:$AB,'Control Panel'!$F$40)</f>
        <v>0</v>
      </c>
      <c r="F531" s="84">
        <f>COUNTIFS('Module 41'!$C:$C,'Control Panel'!$F$32,'Module 41'!$AB:$AB,'Control Panel'!$F$40)</f>
        <v>0</v>
      </c>
      <c r="G531" s="85">
        <f>COUNTIFS('Module 41'!$C:$C,'Control Panel'!$F$33,'Module 41'!$AB:$AB,'Control Panel'!$F$40)</f>
        <v>0</v>
      </c>
      <c r="H531" s="73">
        <f t="shared" si="86"/>
        <v>0</v>
      </c>
      <c r="I531" s="145">
        <f>COUNTIFS('Module 41'!$G:$G,"&lt;&gt;",'Module 41'!$AB:$AB,'Control Panel'!$F$40)</f>
        <v>0</v>
      </c>
      <c r="J531" s="138"/>
      <c r="L531" s="38" t="str">
        <f>'Control Panel'!$F$40</f>
        <v>F</v>
      </c>
      <c r="M531" s="30">
        <f>E531*'Control Panel'!$G$31*'Control Panel'!$G$40</f>
        <v>0</v>
      </c>
      <c r="N531" s="30">
        <f>F531*'Control Panel'!$G$32*'Control Panel'!$G$40</f>
        <v>0</v>
      </c>
      <c r="O531" s="30">
        <f>G531*'Control Panel'!$G$33*'Control Panel'!$G$40</f>
        <v>0</v>
      </c>
      <c r="P531" s="37"/>
    </row>
    <row r="532" spans="1:16" ht="15.75" hidden="1" customHeight="1" thickBot="1" x14ac:dyDescent="0.4">
      <c r="A532" s="26" t="str">
        <f>IF('Module 30'!$AC$12&gt;0,"Yes","No")</f>
        <v>No</v>
      </c>
      <c r="B532" s="162">
        <f>IF(A532="Yes",1,0)</f>
        <v>0</v>
      </c>
      <c r="D532" s="89" t="str">
        <f>'Control Panel'!$E$41</f>
        <v>Not Available</v>
      </c>
      <c r="E532" s="80">
        <f>COUNTIFS('Module 41'!$C:$C,'Control Panel'!$F$31,'Module 41'!$AB:$AB,'Control Panel'!$F$41)</f>
        <v>0</v>
      </c>
      <c r="F532" s="81">
        <f>COUNTIFS('Module 41'!$C:$C,'Control Panel'!$F$32,'Module 41'!$AB:$AB,'Control Panel'!$F$41)</f>
        <v>0</v>
      </c>
      <c r="G532" s="82">
        <f>COUNTIFS('Module 41'!$C:$C,'Control Panel'!$F$33,'Module 41'!$AB:$AB,'Control Panel'!$F$41)</f>
        <v>0</v>
      </c>
      <c r="H532" s="71">
        <f t="shared" si="86"/>
        <v>0</v>
      </c>
      <c r="I532" s="146">
        <f>COUNTIFS('Module 41'!$G:$G,"&lt;&gt;",'Module 41'!$AB:$AB,'Control Panel'!$F$41)</f>
        <v>0</v>
      </c>
      <c r="J532" s="138"/>
      <c r="L532" s="38" t="str">
        <f>'Control Panel'!$F$41</f>
        <v>N</v>
      </c>
      <c r="M532" s="30">
        <f>E532*'Control Panel'!$G$31*'Control Panel'!$G$41</f>
        <v>0</v>
      </c>
      <c r="N532" s="30">
        <f>F532*'Control Panel'!$G$32*'Control Panel'!$G$41</f>
        <v>0</v>
      </c>
      <c r="O532" s="30">
        <f>G532*'Control Panel'!$G$33*'Control Panel'!$G$41</f>
        <v>0</v>
      </c>
      <c r="P532" s="37"/>
    </row>
    <row r="533" spans="1:16" ht="15.75" hidden="1" customHeight="1" thickBot="1" x14ac:dyDescent="0.4">
      <c r="D533" s="86" t="str">
        <f>$D$93</f>
        <v>Total:</v>
      </c>
      <c r="E533" s="87">
        <f>SUM(E527:E532)</f>
        <v>0</v>
      </c>
      <c r="F533" s="87">
        <f>SUM(F527:F532)</f>
        <v>0</v>
      </c>
      <c r="G533" s="87">
        <f>SUM(G527:G532)</f>
        <v>0</v>
      </c>
      <c r="H533" s="88">
        <f>SUM(H527:H532)</f>
        <v>0</v>
      </c>
      <c r="I533" s="88">
        <f>SUM(I527:I532)</f>
        <v>0</v>
      </c>
      <c r="J533" s="164"/>
      <c r="L533" s="38" t="str">
        <f>D533</f>
        <v>Total:</v>
      </c>
      <c r="M533" s="30">
        <f>SUM(M527:M532)</f>
        <v>0</v>
      </c>
      <c r="N533" s="30">
        <f>SUM(N527:N532)</f>
        <v>0</v>
      </c>
      <c r="O533" s="30">
        <f>SUM(O527:O532)</f>
        <v>0</v>
      </c>
      <c r="P533" s="37"/>
    </row>
    <row r="534" spans="1:16" ht="15.75" hidden="1" customHeight="1" thickBot="1" x14ac:dyDescent="0.4">
      <c r="D534" s="61"/>
      <c r="H534" s="4"/>
      <c r="L534" s="30" t="s">
        <v>45</v>
      </c>
      <c r="M534" s="39" t="str">
        <f t="shared" ref="M534:O534" si="87">IF(M526=0,"NA",M533/M526)</f>
        <v>NA</v>
      </c>
      <c r="N534" s="39" t="str">
        <f t="shared" si="87"/>
        <v>NA</v>
      </c>
      <c r="O534" s="39" t="str">
        <f t="shared" si="87"/>
        <v>NA</v>
      </c>
      <c r="P534" s="37"/>
    </row>
    <row r="535" spans="1:16" ht="15.75" hidden="1" customHeight="1" thickBot="1" x14ac:dyDescent="0.4">
      <c r="D535" s="449" t="str">
        <f>'Control Panel'!F88&amp;" - "&amp;'Control Panel'!E88</f>
        <v>4.43 - Module 42</v>
      </c>
      <c r="E535" s="450"/>
      <c r="F535" s="450"/>
      <c r="G535" s="20"/>
      <c r="H535" s="20"/>
      <c r="I535" s="20" t="str">
        <f>$I$84</f>
        <v xml:space="preserve">Overall Compliance: </v>
      </c>
      <c r="J535" s="21" t="str">
        <f>IF(SUM(M544:O544)=0,"N/A",SUM(M544:O544)/SUM(M537:O537))</f>
        <v>N/A</v>
      </c>
      <c r="L535" s="30"/>
      <c r="M535" s="30"/>
      <c r="N535" s="30"/>
      <c r="O535" s="30"/>
      <c r="P535" s="37"/>
    </row>
    <row r="536" spans="1:16" ht="15.75" hidden="1" customHeight="1" thickBot="1" x14ac:dyDescent="0.4">
      <c r="D536" s="451" t="str">
        <f>$D$85</f>
        <v>Availability</v>
      </c>
      <c r="E536" s="453" t="str">
        <f>$E$85</f>
        <v>Priority</v>
      </c>
      <c r="F536" s="453"/>
      <c r="G536" s="453"/>
      <c r="H536" s="454" t="str">
        <f>$H$85</f>
        <v>Total</v>
      </c>
      <c r="I536" s="456" t="str">
        <f>$I$85</f>
        <v>Comments</v>
      </c>
      <c r="J536" s="469" t="str">
        <f>$J$85</f>
        <v>Availability by Type</v>
      </c>
      <c r="L536" s="30"/>
      <c r="M536" s="38" t="str">
        <f>'Control Panel'!$F$31</f>
        <v>H</v>
      </c>
      <c r="N536" s="38" t="str">
        <f>'Control Panel'!$F$32</f>
        <v>M</v>
      </c>
      <c r="O536" s="38" t="str">
        <f>'Control Panel'!$F$33</f>
        <v>L</v>
      </c>
      <c r="P536" s="37"/>
    </row>
    <row r="537" spans="1:16" ht="15.75" hidden="1" customHeight="1" thickBot="1" x14ac:dyDescent="0.4">
      <c r="D537" s="452"/>
      <c r="E537" s="77" t="str">
        <f>'Control Panel'!$E$31</f>
        <v>High</v>
      </c>
      <c r="F537" s="78" t="str">
        <f>'Control Panel'!$E$32</f>
        <v>Medium</v>
      </c>
      <c r="G537" s="79" t="str">
        <f>'Control Panel'!$E$33</f>
        <v>Low</v>
      </c>
      <c r="H537" s="455"/>
      <c r="I537" s="457"/>
      <c r="J537" s="470"/>
      <c r="L537" s="38" t="s">
        <v>44</v>
      </c>
      <c r="M537" s="30">
        <f>E544*'Control Panel'!$G$31*'Control Panel'!$G$36</f>
        <v>0</v>
      </c>
      <c r="N537" s="30">
        <f>F544*'Control Panel'!$G$32*'Control Panel'!$G$36</f>
        <v>0</v>
      </c>
      <c r="O537" s="30">
        <f>G544*'Control Panel'!$G$33*'Control Panel'!$G$36</f>
        <v>0</v>
      </c>
      <c r="P537" s="37"/>
    </row>
    <row r="538" spans="1:16" ht="15.75" hidden="1" customHeight="1" thickBot="1" x14ac:dyDescent="0.4">
      <c r="D538" s="90" t="str">
        <f>'Control Panel'!$E$36</f>
        <v>Yes</v>
      </c>
      <c r="E538" s="83">
        <f>COUNTIFS('Module 42'!$C:$C,'Control Panel'!$F$31,'Module 42'!$AB:$AB,'Control Panel'!$F$36)</f>
        <v>0</v>
      </c>
      <c r="F538" s="84">
        <f>COUNTIFS('Module 42'!$C:$C,'Control Panel'!$F$32,'Module 42'!$AB:$AB,'Control Panel'!$F$36)</f>
        <v>0</v>
      </c>
      <c r="G538" s="85">
        <f>COUNTIFS('Module 42'!$C:$C,'Control Panel'!$F$33,'Module 42'!$AB:$AB,'Control Panel'!$F$36)</f>
        <v>0</v>
      </c>
      <c r="H538" s="73">
        <f>SUM(E538:G538)</f>
        <v>0</v>
      </c>
      <c r="I538" s="145">
        <f>COUNTIFS('Module 42'!$G:$G,"&lt;&gt;",'Module 42'!$AB:$AB,'Control Panel'!$F$36)</f>
        <v>0</v>
      </c>
      <c r="J538" s="74"/>
      <c r="L538" s="38" t="str">
        <f>'Control Panel'!$F$36</f>
        <v>Y</v>
      </c>
      <c r="M538" s="30">
        <f>E538*'Control Panel'!$G$31*'Control Panel'!$G$36</f>
        <v>0</v>
      </c>
      <c r="N538" s="30">
        <f>F538*'Control Panel'!$G$32*'Control Panel'!$G$36</f>
        <v>0</v>
      </c>
      <c r="O538" s="30">
        <f>G538*'Control Panel'!$G$33*'Control Panel'!$G$36</f>
        <v>0</v>
      </c>
      <c r="P538" s="37"/>
    </row>
    <row r="539" spans="1:16" ht="15.75" hidden="1" customHeight="1" thickBot="1" x14ac:dyDescent="0.4">
      <c r="D539" s="70" t="str">
        <f>'Control Panel'!$E$37</f>
        <v>Reporting</v>
      </c>
      <c r="E539" s="80">
        <f>COUNTIFS('Module 42'!$C:$C,'Control Panel'!$F$31,'Module 42'!$AB:$AB,'Control Panel'!$F$37)</f>
        <v>0</v>
      </c>
      <c r="F539" s="81">
        <f>COUNTIFS('Module 42'!$C:$C,'Control Panel'!$F$32,'Module 42'!$AB:$AB,'Control Panel'!$F$37)</f>
        <v>0</v>
      </c>
      <c r="G539" s="82">
        <f>COUNTIFS('Module 42'!$C:$C,'Control Panel'!$F$33,'Module 42'!$AB:$AB,'Control Panel'!$F$37)</f>
        <v>0</v>
      </c>
      <c r="H539" s="71">
        <f t="shared" ref="H539:H543" si="88">SUM(E539:G539)</f>
        <v>0</v>
      </c>
      <c r="I539" s="146">
        <f>COUNTIFS('Module 42'!$G:$G,"&lt;&gt;",'Module 42'!$AB:$AB,'Control Panel'!$F$37)</f>
        <v>0</v>
      </c>
      <c r="J539" s="138"/>
      <c r="L539" s="38" t="str">
        <f>'Control Panel'!$F$37</f>
        <v>R</v>
      </c>
      <c r="M539" s="30">
        <f>E539*'Control Panel'!$G$31*'Control Panel'!$G$37</f>
        <v>0</v>
      </c>
      <c r="N539" s="30">
        <f>F539*'Control Panel'!$G$32*'Control Panel'!$G$37</f>
        <v>0</v>
      </c>
      <c r="O539" s="30">
        <f>G539*'Control Panel'!$G$33*'Control Panel'!$G$37</f>
        <v>0</v>
      </c>
      <c r="P539" s="37"/>
    </row>
    <row r="540" spans="1:16" ht="15.75" hidden="1" customHeight="1" thickBot="1" x14ac:dyDescent="0.4">
      <c r="D540" s="72" t="str">
        <f>'Control Panel'!$E$38</f>
        <v>Third Party</v>
      </c>
      <c r="E540" s="83">
        <f>COUNTIFS('Module 42'!$C:$C,'Control Panel'!$F$31,'Module 42'!$AB:$AB,'Control Panel'!$F$38)</f>
        <v>0</v>
      </c>
      <c r="F540" s="84">
        <f>COUNTIFS('Module 42'!$C:$C,'Control Panel'!$F$32,'Module 42'!$AB:$AB,'Control Panel'!$F$38)</f>
        <v>0</v>
      </c>
      <c r="G540" s="85">
        <f>COUNTIFS('Module 42'!$C:$C,'Control Panel'!$F$33,'Module 42'!$AB:$AB,'Control Panel'!$F$38)</f>
        <v>0</v>
      </c>
      <c r="H540" s="73">
        <f t="shared" si="88"/>
        <v>0</v>
      </c>
      <c r="I540" s="145">
        <f>COUNTIFS('Module 42'!$G:$G,"&lt;&gt;",'Module 42'!$AB:$AB,'Control Panel'!$F$38)</f>
        <v>0</v>
      </c>
      <c r="J540" s="138"/>
      <c r="L540" s="38" t="str">
        <f>'Control Panel'!$F$38</f>
        <v>T</v>
      </c>
      <c r="M540" s="30">
        <f>E540*'Control Panel'!$G$31*'Control Panel'!$G$38</f>
        <v>0</v>
      </c>
      <c r="N540" s="30">
        <f>F540*'Control Panel'!$G$32*'Control Panel'!$G$38</f>
        <v>0</v>
      </c>
      <c r="O540" s="30">
        <f>G540*'Control Panel'!$G$33*'Control Panel'!$G$38</f>
        <v>0</v>
      </c>
      <c r="P540" s="37"/>
    </row>
    <row r="541" spans="1:16" ht="15.75" hidden="1" customHeight="1" thickBot="1" x14ac:dyDescent="0.4">
      <c r="A541" s="22" t="s">
        <v>39</v>
      </c>
      <c r="B541" s="160"/>
      <c r="D541" s="75" t="str">
        <f>'Control Panel'!$E$39</f>
        <v>Modification</v>
      </c>
      <c r="E541" s="80">
        <f>COUNTIFS('Module 42'!$C:$C,'Control Panel'!$F$31,'Module 42'!$AB:$AB,'Control Panel'!$F$39)</f>
        <v>0</v>
      </c>
      <c r="F541" s="81">
        <f>COUNTIFS('Module 42'!$C:$C,'Control Panel'!$F$32,'Module 42'!$AB:$AB,'Control Panel'!$F$39)</f>
        <v>0</v>
      </c>
      <c r="G541" s="82">
        <f>COUNTIFS('Module 42'!$C:$C,'Control Panel'!$F$33,'Module 42'!$AB:$AB,'Control Panel'!$F$39)</f>
        <v>0</v>
      </c>
      <c r="H541" s="71">
        <f t="shared" si="88"/>
        <v>0</v>
      </c>
      <c r="I541" s="146">
        <f>COUNTIFS('Module 42'!$G:$G,"&lt;&gt;",'Module 42'!$AB:$AB,'Control Panel'!$F$39)</f>
        <v>0</v>
      </c>
      <c r="J541" s="138"/>
      <c r="L541" s="38" t="str">
        <f>'Control Panel'!$F$39</f>
        <v>M</v>
      </c>
      <c r="M541" s="30">
        <f>E541*'Control Panel'!$G$31*'Control Panel'!$G$39</f>
        <v>0</v>
      </c>
      <c r="N541" s="30">
        <f>F541*'Control Panel'!$G$32*'Control Panel'!$G$39</f>
        <v>0</v>
      </c>
      <c r="O541" s="30">
        <f>G541*'Control Panel'!$G$33*'Control Panel'!$G$39</f>
        <v>0</v>
      </c>
      <c r="P541" s="37"/>
    </row>
    <row r="542" spans="1:16" ht="15.75" hidden="1" customHeight="1" thickBot="1" x14ac:dyDescent="0.4">
      <c r="A542" s="23" t="s">
        <v>40</v>
      </c>
      <c r="B542" s="161"/>
      <c r="D542" s="76" t="str">
        <f>'Control Panel'!$E$40</f>
        <v>Future</v>
      </c>
      <c r="E542" s="83">
        <f>COUNTIFS('Module 42'!$C:$C,'Control Panel'!$F$31,'Module 42'!$AB:$AB,'Control Panel'!$F$40)</f>
        <v>0</v>
      </c>
      <c r="F542" s="84">
        <f>COUNTIFS('Module 42'!$C:$C,'Control Panel'!$F$32,'Module 42'!$AB:$AB,'Control Panel'!$F$40)</f>
        <v>0</v>
      </c>
      <c r="G542" s="85">
        <f>COUNTIFS('Module 42'!$C:$C,'Control Panel'!$F$33,'Module 42'!$AB:$AB,'Control Panel'!$F$40)</f>
        <v>0</v>
      </c>
      <c r="H542" s="73">
        <f t="shared" si="88"/>
        <v>0</v>
      </c>
      <c r="I542" s="145">
        <f>COUNTIFS('Module 42'!$G:$G,"&lt;&gt;",'Module 42'!$AB:$AB,'Control Panel'!$F$40)</f>
        <v>0</v>
      </c>
      <c r="J542" s="138"/>
      <c r="L542" s="38" t="str">
        <f>'Control Panel'!$F$40</f>
        <v>F</v>
      </c>
      <c r="M542" s="30">
        <f>E542*'Control Panel'!$G$31*'Control Panel'!$G$40</f>
        <v>0</v>
      </c>
      <c r="N542" s="30">
        <f>F542*'Control Panel'!$G$32*'Control Panel'!$G$40</f>
        <v>0</v>
      </c>
      <c r="O542" s="30">
        <f>G542*'Control Panel'!$G$33*'Control Panel'!$G$40</f>
        <v>0</v>
      </c>
      <c r="P542" s="37"/>
    </row>
    <row r="543" spans="1:16" ht="15.75" hidden="1" customHeight="1" thickBot="1" x14ac:dyDescent="0.4">
      <c r="A543" s="26" t="str">
        <f>IF('Module 30'!$AC$12&gt;0,"Yes","No")</f>
        <v>No</v>
      </c>
      <c r="B543" s="162">
        <f>IF(A543="Yes",1,0)</f>
        <v>0</v>
      </c>
      <c r="D543" s="89" t="str">
        <f>'Control Panel'!$E$41</f>
        <v>Not Available</v>
      </c>
      <c r="E543" s="80">
        <f>COUNTIFS('Module 42'!$C:$C,'Control Panel'!$F$31,'Module 42'!$AB:$AB,'Control Panel'!$F$41)</f>
        <v>0</v>
      </c>
      <c r="F543" s="81">
        <f>COUNTIFS('Module 42'!$C:$C,'Control Panel'!$F$32,'Module 42'!$AB:$AB,'Control Panel'!$F$41)</f>
        <v>0</v>
      </c>
      <c r="G543" s="82">
        <f>COUNTIFS('Module 42'!$C:$C,'Control Panel'!$F$33,'Module 42'!$AB:$AB,'Control Panel'!$F$41)</f>
        <v>0</v>
      </c>
      <c r="H543" s="71">
        <f t="shared" si="88"/>
        <v>0</v>
      </c>
      <c r="I543" s="146">
        <f>COUNTIFS('Module 42'!$G:$G,"&lt;&gt;",'Module 42'!$AB:$AB,'Control Panel'!$F$41)</f>
        <v>0</v>
      </c>
      <c r="J543" s="138"/>
      <c r="L543" s="38" t="str">
        <f>'Control Panel'!$F$41</f>
        <v>N</v>
      </c>
      <c r="M543" s="30">
        <f>E543*'Control Panel'!$G$31*'Control Panel'!$G$41</f>
        <v>0</v>
      </c>
      <c r="N543" s="30">
        <f>F543*'Control Panel'!$G$32*'Control Panel'!$G$41</f>
        <v>0</v>
      </c>
      <c r="O543" s="30">
        <f>G543*'Control Panel'!$G$33*'Control Panel'!$G$41</f>
        <v>0</v>
      </c>
      <c r="P543" s="37"/>
    </row>
    <row r="544" spans="1:16" ht="15.75" hidden="1" customHeight="1" thickBot="1" x14ac:dyDescent="0.4">
      <c r="D544" s="86" t="str">
        <f>$D$93</f>
        <v>Total:</v>
      </c>
      <c r="E544" s="87">
        <f>SUM(E538:E543)</f>
        <v>0</v>
      </c>
      <c r="F544" s="87">
        <f>SUM(F538:F543)</f>
        <v>0</v>
      </c>
      <c r="G544" s="87">
        <f>SUM(G538:G543)</f>
        <v>0</v>
      </c>
      <c r="H544" s="88">
        <f>SUM(H538:H543)</f>
        <v>0</v>
      </c>
      <c r="I544" s="88">
        <f>SUM(I538:I543)</f>
        <v>0</v>
      </c>
      <c r="J544" s="164"/>
      <c r="L544" s="38" t="str">
        <f>D544</f>
        <v>Total:</v>
      </c>
      <c r="M544" s="30">
        <f>SUM(M538:M543)</f>
        <v>0</v>
      </c>
      <c r="N544" s="30">
        <f>SUM(N538:N543)</f>
        <v>0</v>
      </c>
      <c r="O544" s="30">
        <f>SUM(O538:O543)</f>
        <v>0</v>
      </c>
      <c r="P544" s="37"/>
    </row>
    <row r="545" spans="1:16" ht="15.75" hidden="1" customHeight="1" thickBot="1" x14ac:dyDescent="0.4">
      <c r="D545" s="61"/>
      <c r="H545" s="4"/>
      <c r="L545" s="30" t="s">
        <v>45</v>
      </c>
      <c r="M545" s="39" t="str">
        <f t="shared" ref="M545:O545" si="89">IF(M537=0,"NA",M544/M537)</f>
        <v>NA</v>
      </c>
      <c r="N545" s="39" t="str">
        <f t="shared" si="89"/>
        <v>NA</v>
      </c>
      <c r="O545" s="39" t="str">
        <f t="shared" si="89"/>
        <v>NA</v>
      </c>
      <c r="P545" s="37"/>
    </row>
    <row r="546" spans="1:16" ht="15.75" hidden="1" customHeight="1" thickBot="1" x14ac:dyDescent="0.4">
      <c r="D546" s="449" t="str">
        <f>'Control Panel'!F89&amp;" - "&amp;'Control Panel'!E89</f>
        <v>4.44 - Module 43</v>
      </c>
      <c r="E546" s="450"/>
      <c r="F546" s="450"/>
      <c r="G546" s="20"/>
      <c r="H546" s="20"/>
      <c r="I546" s="20" t="str">
        <f>$I$84</f>
        <v xml:space="preserve">Overall Compliance: </v>
      </c>
      <c r="J546" s="21" t="str">
        <f>IF(SUM(M555:O555)=0,"N/A",SUM(M555:O555)/SUM(M548:O548))</f>
        <v>N/A</v>
      </c>
      <c r="L546" s="30"/>
      <c r="M546" s="30"/>
      <c r="N546" s="30"/>
      <c r="O546" s="30"/>
      <c r="P546" s="37"/>
    </row>
    <row r="547" spans="1:16" ht="15.75" hidden="1" customHeight="1" thickBot="1" x14ac:dyDescent="0.4">
      <c r="D547" s="451" t="str">
        <f>$D$85</f>
        <v>Availability</v>
      </c>
      <c r="E547" s="453" t="str">
        <f>$E$85</f>
        <v>Priority</v>
      </c>
      <c r="F547" s="453"/>
      <c r="G547" s="453"/>
      <c r="H547" s="454" t="str">
        <f>$H$85</f>
        <v>Total</v>
      </c>
      <c r="I547" s="456" t="str">
        <f>$I$85</f>
        <v>Comments</v>
      </c>
      <c r="J547" s="469" t="str">
        <f>$J$85</f>
        <v>Availability by Type</v>
      </c>
      <c r="L547" s="30"/>
      <c r="M547" s="38" t="str">
        <f>'Control Panel'!$F$31</f>
        <v>H</v>
      </c>
      <c r="N547" s="38" t="str">
        <f>'Control Panel'!$F$32</f>
        <v>M</v>
      </c>
      <c r="O547" s="38" t="str">
        <f>'Control Panel'!$F$33</f>
        <v>L</v>
      </c>
      <c r="P547" s="37"/>
    </row>
    <row r="548" spans="1:16" ht="15.75" hidden="1" customHeight="1" thickBot="1" x14ac:dyDescent="0.4">
      <c r="D548" s="452"/>
      <c r="E548" s="77" t="str">
        <f>'Control Panel'!$E$31</f>
        <v>High</v>
      </c>
      <c r="F548" s="78" t="str">
        <f>'Control Panel'!$E$32</f>
        <v>Medium</v>
      </c>
      <c r="G548" s="79" t="str">
        <f>'Control Panel'!$E$33</f>
        <v>Low</v>
      </c>
      <c r="H548" s="455"/>
      <c r="I548" s="457"/>
      <c r="J548" s="470"/>
      <c r="L548" s="38" t="s">
        <v>44</v>
      </c>
      <c r="M548" s="30">
        <f>E555*'Control Panel'!$G$31*'Control Panel'!$G$36</f>
        <v>0</v>
      </c>
      <c r="N548" s="30">
        <f>F555*'Control Panel'!$G$32*'Control Panel'!$G$36</f>
        <v>0</v>
      </c>
      <c r="O548" s="30">
        <f>G555*'Control Panel'!$G$33*'Control Panel'!$G$36</f>
        <v>0</v>
      </c>
      <c r="P548" s="37"/>
    </row>
    <row r="549" spans="1:16" ht="15.75" hidden="1" customHeight="1" thickBot="1" x14ac:dyDescent="0.4">
      <c r="D549" s="90" t="str">
        <f>'Control Panel'!$E$36</f>
        <v>Yes</v>
      </c>
      <c r="E549" s="83">
        <f>COUNTIFS('Module 43'!$C:$C,'Control Panel'!$F$31,'Module 43'!$AB:$AB,'Control Panel'!$F$36)</f>
        <v>0</v>
      </c>
      <c r="F549" s="84">
        <f>COUNTIFS('Module 43'!$C:$C,'Control Panel'!$F$32,'Module 43'!$AB:$AB,'Control Panel'!$F$36)</f>
        <v>0</v>
      </c>
      <c r="G549" s="85">
        <f>COUNTIFS('Module 43'!$C:$C,'Control Panel'!$F$33,'Module 43'!$AB:$AB,'Control Panel'!$F$36)</f>
        <v>0</v>
      </c>
      <c r="H549" s="73">
        <f>SUM(E549:G549)</f>
        <v>0</v>
      </c>
      <c r="I549" s="145">
        <f>COUNTIFS('Module 43'!$G:$G,"&lt;&gt;",'Module 43'!$AB:$AB,'Control Panel'!$F$36)</f>
        <v>0</v>
      </c>
      <c r="J549" s="74"/>
      <c r="L549" s="38" t="str">
        <f>'Control Panel'!$F$36</f>
        <v>Y</v>
      </c>
      <c r="M549" s="30">
        <f>E549*'Control Panel'!$G$31*'Control Panel'!$G$36</f>
        <v>0</v>
      </c>
      <c r="N549" s="30">
        <f>F549*'Control Panel'!$G$32*'Control Panel'!$G$36</f>
        <v>0</v>
      </c>
      <c r="O549" s="30">
        <f>G549*'Control Panel'!$G$33*'Control Panel'!$G$36</f>
        <v>0</v>
      </c>
      <c r="P549" s="37"/>
    </row>
    <row r="550" spans="1:16" ht="15.75" hidden="1" customHeight="1" thickBot="1" x14ac:dyDescent="0.4">
      <c r="D550" s="70" t="str">
        <f>'Control Panel'!$E$37</f>
        <v>Reporting</v>
      </c>
      <c r="E550" s="80">
        <f>COUNTIFS('Module 43'!$C:$C,'Control Panel'!$F$31,'Module 43'!$AB:$AB,'Control Panel'!$F$37)</f>
        <v>0</v>
      </c>
      <c r="F550" s="81">
        <f>COUNTIFS('Module 43'!$C:$C,'Control Panel'!$F$32,'Module 43'!$AB:$AB,'Control Panel'!$F$37)</f>
        <v>0</v>
      </c>
      <c r="G550" s="82">
        <f>COUNTIFS('Module 43'!$C:$C,'Control Panel'!$F$33,'Module 43'!$AB:$AB,'Control Panel'!$F$37)</f>
        <v>0</v>
      </c>
      <c r="H550" s="71">
        <f t="shared" ref="H550:H554" si="90">SUM(E550:G550)</f>
        <v>0</v>
      </c>
      <c r="I550" s="146">
        <f>COUNTIFS('Module 43'!$G:$G,"&lt;&gt;",'Module 43'!$AB:$AB,'Control Panel'!$F$37)</f>
        <v>0</v>
      </c>
      <c r="J550" s="138"/>
      <c r="L550" s="38" t="str">
        <f>'Control Panel'!$F$37</f>
        <v>R</v>
      </c>
      <c r="M550" s="30">
        <f>E550*'Control Panel'!$G$31*'Control Panel'!$G$37</f>
        <v>0</v>
      </c>
      <c r="N550" s="30">
        <f>F550*'Control Panel'!$G$32*'Control Panel'!$G$37</f>
        <v>0</v>
      </c>
      <c r="O550" s="30">
        <f>G550*'Control Panel'!$G$33*'Control Panel'!$G$37</f>
        <v>0</v>
      </c>
      <c r="P550" s="37"/>
    </row>
    <row r="551" spans="1:16" ht="15.75" hidden="1" customHeight="1" thickBot="1" x14ac:dyDescent="0.4">
      <c r="D551" s="72" t="str">
        <f>'Control Panel'!$E$38</f>
        <v>Third Party</v>
      </c>
      <c r="E551" s="83">
        <f>COUNTIFS('Module 43'!$C:$C,'Control Panel'!$F$31,'Module 43'!$AB:$AB,'Control Panel'!$F$38)</f>
        <v>0</v>
      </c>
      <c r="F551" s="84">
        <f>COUNTIFS('Module 43'!$C:$C,'Control Panel'!$F$32,'Module 43'!$AB:$AB,'Control Panel'!$F$38)</f>
        <v>0</v>
      </c>
      <c r="G551" s="85">
        <f>COUNTIFS('Module 43'!$C:$C,'Control Panel'!$F$33,'Module 43'!$AB:$AB,'Control Panel'!$F$38)</f>
        <v>0</v>
      </c>
      <c r="H551" s="73">
        <f t="shared" si="90"/>
        <v>0</v>
      </c>
      <c r="I551" s="145">
        <f>COUNTIFS('Module 43'!$G:$G,"&lt;&gt;",'Module 43'!$AB:$AB,'Control Panel'!$F$38)</f>
        <v>0</v>
      </c>
      <c r="J551" s="138"/>
      <c r="L551" s="38" t="str">
        <f>'Control Panel'!$F$38</f>
        <v>T</v>
      </c>
      <c r="M551" s="30">
        <f>E551*'Control Panel'!$G$31*'Control Panel'!$G$38</f>
        <v>0</v>
      </c>
      <c r="N551" s="30">
        <f>F551*'Control Panel'!$G$32*'Control Panel'!$G$38</f>
        <v>0</v>
      </c>
      <c r="O551" s="30">
        <f>G551*'Control Panel'!$G$33*'Control Panel'!$G$38</f>
        <v>0</v>
      </c>
      <c r="P551" s="37"/>
    </row>
    <row r="552" spans="1:16" ht="15.75" hidden="1" customHeight="1" thickBot="1" x14ac:dyDescent="0.4">
      <c r="A552" s="22" t="s">
        <v>39</v>
      </c>
      <c r="B552" s="160"/>
      <c r="D552" s="75" t="str">
        <f>'Control Panel'!$E$39</f>
        <v>Modification</v>
      </c>
      <c r="E552" s="80">
        <f>COUNTIFS('Module 43'!$C:$C,'Control Panel'!$F$31,'Module 43'!$AB:$AB,'Control Panel'!$F$39)</f>
        <v>0</v>
      </c>
      <c r="F552" s="81">
        <f>COUNTIFS('Module 43'!$C:$C,'Control Panel'!$F$32,'Module 43'!$AB:$AB,'Control Panel'!$F$39)</f>
        <v>0</v>
      </c>
      <c r="G552" s="82">
        <f>COUNTIFS('Module 43'!$C:$C,'Control Panel'!$F$33,'Module 43'!$AB:$AB,'Control Panel'!$F$39)</f>
        <v>0</v>
      </c>
      <c r="H552" s="71">
        <f t="shared" si="90"/>
        <v>0</v>
      </c>
      <c r="I552" s="146">
        <f>COUNTIFS('Module 43'!$G:$G,"&lt;&gt;",'Module 43'!$AB:$AB,'Control Panel'!$F$39)</f>
        <v>0</v>
      </c>
      <c r="J552" s="138"/>
      <c r="L552" s="38" t="str">
        <f>'Control Panel'!$F$39</f>
        <v>M</v>
      </c>
      <c r="M552" s="30">
        <f>E552*'Control Panel'!$G$31*'Control Panel'!$G$39</f>
        <v>0</v>
      </c>
      <c r="N552" s="30">
        <f>F552*'Control Panel'!$G$32*'Control Panel'!$G$39</f>
        <v>0</v>
      </c>
      <c r="O552" s="30">
        <f>G552*'Control Panel'!$G$33*'Control Panel'!$G$39</f>
        <v>0</v>
      </c>
      <c r="P552" s="37"/>
    </row>
    <row r="553" spans="1:16" ht="15.75" hidden="1" customHeight="1" thickBot="1" x14ac:dyDescent="0.4">
      <c r="A553" s="23" t="s">
        <v>40</v>
      </c>
      <c r="B553" s="161"/>
      <c r="D553" s="76" t="str">
        <f>'Control Panel'!$E$40</f>
        <v>Future</v>
      </c>
      <c r="E553" s="83">
        <f>COUNTIFS('Module 43'!$C:$C,'Control Panel'!$F$31,'Module 43'!$AB:$AB,'Control Panel'!$F$40)</f>
        <v>0</v>
      </c>
      <c r="F553" s="84">
        <f>COUNTIFS('Module 43'!$C:$C,'Control Panel'!$F$32,'Module 43'!$AB:$AB,'Control Panel'!$F$40)</f>
        <v>0</v>
      </c>
      <c r="G553" s="85">
        <f>COUNTIFS('Module 43'!$C:$C,'Control Panel'!$F$33,'Module 43'!$AB:$AB,'Control Panel'!$F$40)</f>
        <v>0</v>
      </c>
      <c r="H553" s="73">
        <f t="shared" si="90"/>
        <v>0</v>
      </c>
      <c r="I553" s="145">
        <f>COUNTIFS('Module 43'!$G:$G,"&lt;&gt;",'Module 43'!$AB:$AB,'Control Panel'!$F$40)</f>
        <v>0</v>
      </c>
      <c r="J553" s="138"/>
      <c r="L553" s="38" t="str">
        <f>'Control Panel'!$F$40</f>
        <v>F</v>
      </c>
      <c r="M553" s="30">
        <f>E553*'Control Panel'!$G$31*'Control Panel'!$G$40</f>
        <v>0</v>
      </c>
      <c r="N553" s="30">
        <f>F553*'Control Panel'!$G$32*'Control Panel'!$G$40</f>
        <v>0</v>
      </c>
      <c r="O553" s="30">
        <f>G553*'Control Panel'!$G$33*'Control Panel'!$G$40</f>
        <v>0</v>
      </c>
      <c r="P553" s="37"/>
    </row>
    <row r="554" spans="1:16" ht="15.75" hidden="1" customHeight="1" thickBot="1" x14ac:dyDescent="0.4">
      <c r="A554" s="26" t="str">
        <f>IF('Module 30'!$AC$12&gt;0,"Yes","No")</f>
        <v>No</v>
      </c>
      <c r="B554" s="162">
        <f>IF(A554="Yes",1,0)</f>
        <v>0</v>
      </c>
      <c r="D554" s="89" t="str">
        <f>'Control Panel'!$E$41</f>
        <v>Not Available</v>
      </c>
      <c r="E554" s="80">
        <f>COUNTIFS('Module 43'!$C:$C,'Control Panel'!$F$31,'Module 43'!$AB:$AB,'Control Panel'!$F$41)</f>
        <v>0</v>
      </c>
      <c r="F554" s="81">
        <f>COUNTIFS('Module 43'!$C:$C,'Control Panel'!$F$32,'Module 43'!$AB:$AB,'Control Panel'!$F$41)</f>
        <v>0</v>
      </c>
      <c r="G554" s="82">
        <f>COUNTIFS('Module 43'!$C:$C,'Control Panel'!$F$33,'Module 43'!$AB:$AB,'Control Panel'!$F$41)</f>
        <v>0</v>
      </c>
      <c r="H554" s="71">
        <f t="shared" si="90"/>
        <v>0</v>
      </c>
      <c r="I554" s="146">
        <f>COUNTIFS('Module 43'!$G:$G,"&lt;&gt;",'Module 43'!$AB:$AB,'Control Panel'!$F$41)</f>
        <v>0</v>
      </c>
      <c r="J554" s="138"/>
      <c r="L554" s="38" t="str">
        <f>'Control Panel'!$F$41</f>
        <v>N</v>
      </c>
      <c r="M554" s="30">
        <f>E554*'Control Panel'!$G$31*'Control Panel'!$G$41</f>
        <v>0</v>
      </c>
      <c r="N554" s="30">
        <f>F554*'Control Panel'!$G$32*'Control Panel'!$G$41</f>
        <v>0</v>
      </c>
      <c r="O554" s="30">
        <f>G554*'Control Panel'!$G$33*'Control Panel'!$G$41</f>
        <v>0</v>
      </c>
      <c r="P554" s="37"/>
    </row>
    <row r="555" spans="1:16" ht="15.75" hidden="1" customHeight="1" thickBot="1" x14ac:dyDescent="0.4">
      <c r="D555" s="86" t="str">
        <f>$D$93</f>
        <v>Total:</v>
      </c>
      <c r="E555" s="87">
        <f>SUM(E549:E554)</f>
        <v>0</v>
      </c>
      <c r="F555" s="87">
        <f>SUM(F549:F554)</f>
        <v>0</v>
      </c>
      <c r="G555" s="87">
        <f>SUM(G549:G554)</f>
        <v>0</v>
      </c>
      <c r="H555" s="88">
        <f>SUM(H549:H554)</f>
        <v>0</v>
      </c>
      <c r="I555" s="88">
        <f>SUM(I549:I554)</f>
        <v>0</v>
      </c>
      <c r="J555" s="164"/>
      <c r="L555" s="38" t="str">
        <f>D555</f>
        <v>Total:</v>
      </c>
      <c r="M555" s="30">
        <f>SUM(M549:M554)</f>
        <v>0</v>
      </c>
      <c r="N555" s="30">
        <f>SUM(N549:N554)</f>
        <v>0</v>
      </c>
      <c r="O555" s="30">
        <f>SUM(O549:O554)</f>
        <v>0</v>
      </c>
      <c r="P555" s="37"/>
    </row>
    <row r="556" spans="1:16" ht="15.75" hidden="1" customHeight="1" thickBot="1" x14ac:dyDescent="0.4">
      <c r="D556" s="61"/>
      <c r="H556" s="4"/>
      <c r="L556" s="30" t="s">
        <v>45</v>
      </c>
      <c r="M556" s="39" t="str">
        <f t="shared" ref="M556:O556" si="91">IF(M548=0,"NA",M555/M548)</f>
        <v>NA</v>
      </c>
      <c r="N556" s="39" t="str">
        <f t="shared" si="91"/>
        <v>NA</v>
      </c>
      <c r="O556" s="39" t="str">
        <f t="shared" si="91"/>
        <v>NA</v>
      </c>
      <c r="P556" s="37"/>
    </row>
    <row r="557" spans="1:16" ht="15.75" hidden="1" customHeight="1" thickBot="1" x14ac:dyDescent="0.4">
      <c r="D557" s="449" t="str">
        <f>'Control Panel'!F90&amp;" - "&amp;'Control Panel'!E90</f>
        <v>4.45 - Module 44</v>
      </c>
      <c r="E557" s="450"/>
      <c r="F557" s="450"/>
      <c r="G557" s="20"/>
      <c r="H557" s="20"/>
      <c r="I557" s="20" t="str">
        <f>$I$84</f>
        <v xml:space="preserve">Overall Compliance: </v>
      </c>
      <c r="J557" s="21" t="str">
        <f>IF(SUM(M566:O566)=0,"N/A",SUM(M566:O566)/SUM(M559:O559))</f>
        <v>N/A</v>
      </c>
      <c r="L557" s="30"/>
      <c r="M557" s="30"/>
      <c r="N557" s="30"/>
      <c r="O557" s="30"/>
      <c r="P557" s="37"/>
    </row>
    <row r="558" spans="1:16" ht="15.75" hidden="1" customHeight="1" thickBot="1" x14ac:dyDescent="0.4">
      <c r="D558" s="451" t="str">
        <f>$D$85</f>
        <v>Availability</v>
      </c>
      <c r="E558" s="453" t="str">
        <f>$E$85</f>
        <v>Priority</v>
      </c>
      <c r="F558" s="453"/>
      <c r="G558" s="453"/>
      <c r="H558" s="454" t="str">
        <f>$H$85</f>
        <v>Total</v>
      </c>
      <c r="I558" s="456" t="str">
        <f>$I$85</f>
        <v>Comments</v>
      </c>
      <c r="J558" s="469" t="str">
        <f>$J$85</f>
        <v>Availability by Type</v>
      </c>
      <c r="L558" s="30"/>
      <c r="M558" s="38" t="str">
        <f>'Control Panel'!$F$31</f>
        <v>H</v>
      </c>
      <c r="N558" s="38" t="str">
        <f>'Control Panel'!$F$32</f>
        <v>M</v>
      </c>
      <c r="O558" s="38" t="str">
        <f>'Control Panel'!$F$33</f>
        <v>L</v>
      </c>
      <c r="P558" s="37"/>
    </row>
    <row r="559" spans="1:16" ht="15.75" hidden="1" customHeight="1" thickBot="1" x14ac:dyDescent="0.4">
      <c r="D559" s="452"/>
      <c r="E559" s="77" t="str">
        <f>'Control Panel'!$E$31</f>
        <v>High</v>
      </c>
      <c r="F559" s="78" t="str">
        <f>'Control Panel'!$E$32</f>
        <v>Medium</v>
      </c>
      <c r="G559" s="79" t="str">
        <f>'Control Panel'!$E$33</f>
        <v>Low</v>
      </c>
      <c r="H559" s="455"/>
      <c r="I559" s="457"/>
      <c r="J559" s="470"/>
      <c r="L559" s="38" t="s">
        <v>44</v>
      </c>
      <c r="M559" s="30">
        <f>E566*'Control Panel'!$G$31*'Control Panel'!$G$36</f>
        <v>0</v>
      </c>
      <c r="N559" s="30">
        <f>F566*'Control Panel'!$G$32*'Control Panel'!$G$36</f>
        <v>0</v>
      </c>
      <c r="O559" s="30">
        <f>G566*'Control Panel'!$G$33*'Control Panel'!$G$36</f>
        <v>0</v>
      </c>
      <c r="P559" s="37"/>
    </row>
    <row r="560" spans="1:16" ht="15.75" hidden="1" customHeight="1" thickBot="1" x14ac:dyDescent="0.4">
      <c r="D560" s="90" t="str">
        <f>'Control Panel'!$E$36</f>
        <v>Yes</v>
      </c>
      <c r="E560" s="83">
        <f>COUNTIFS('Module 44'!$C:$C,'Control Panel'!$F$31,'Module 44'!$AB:$AB,'Control Panel'!$F$36)</f>
        <v>0</v>
      </c>
      <c r="F560" s="84">
        <f>COUNTIFS('Module 44'!$C:$C,'Control Panel'!$F$32,'Module 44'!$AB:$AB,'Control Panel'!$F$36)</f>
        <v>0</v>
      </c>
      <c r="G560" s="85">
        <f>COUNTIFS('Module 44'!$C:$C,'Control Panel'!$F$33,'Module 44'!$AB:$AB,'Control Panel'!$F$36)</f>
        <v>0</v>
      </c>
      <c r="H560" s="73">
        <f>SUM(E560:G560)</f>
        <v>0</v>
      </c>
      <c r="I560" s="145">
        <f>COUNTIFS('Module 44'!$G:$G,"&lt;&gt;",'Module 44'!$AB:$AB,'Control Panel'!$F$36)</f>
        <v>0</v>
      </c>
      <c r="J560" s="74"/>
      <c r="L560" s="38" t="str">
        <f>'Control Panel'!$F$36</f>
        <v>Y</v>
      </c>
      <c r="M560" s="30">
        <f>E560*'Control Panel'!$G$31*'Control Panel'!$G$36</f>
        <v>0</v>
      </c>
      <c r="N560" s="30">
        <f>F560*'Control Panel'!$G$32*'Control Panel'!$G$36</f>
        <v>0</v>
      </c>
      <c r="O560" s="30">
        <f>G560*'Control Panel'!$G$33*'Control Panel'!$G$36</f>
        <v>0</v>
      </c>
      <c r="P560" s="37"/>
    </row>
    <row r="561" spans="1:16" ht="15.75" hidden="1" customHeight="1" thickBot="1" x14ac:dyDescent="0.4">
      <c r="D561" s="70" t="str">
        <f>'Control Panel'!$E$37</f>
        <v>Reporting</v>
      </c>
      <c r="E561" s="80">
        <f>COUNTIFS('Module 44'!$C:$C,'Control Panel'!$F$31,'Module 44'!$AB:$AB,'Control Panel'!$F$37)</f>
        <v>0</v>
      </c>
      <c r="F561" s="81">
        <f>COUNTIFS('Module 44'!$C:$C,'Control Panel'!$F$32,'Module 44'!$AB:$AB,'Control Panel'!$F$37)</f>
        <v>0</v>
      </c>
      <c r="G561" s="82">
        <f>COUNTIFS('Module 44'!$C:$C,'Control Panel'!$F$33,'Module 44'!$AB:$AB,'Control Panel'!$F$37)</f>
        <v>0</v>
      </c>
      <c r="H561" s="71">
        <f t="shared" ref="H561:H565" si="92">SUM(E561:G561)</f>
        <v>0</v>
      </c>
      <c r="I561" s="146">
        <f>COUNTIFS('Module 44'!$G:$G,"&lt;&gt;",'Module 44'!$AB:$AB,'Control Panel'!$F$37)</f>
        <v>0</v>
      </c>
      <c r="J561" s="138"/>
      <c r="L561" s="38" t="str">
        <f>'Control Panel'!$F$37</f>
        <v>R</v>
      </c>
      <c r="M561" s="30">
        <f>E561*'Control Panel'!$G$31*'Control Panel'!$G$37</f>
        <v>0</v>
      </c>
      <c r="N561" s="30">
        <f>F561*'Control Panel'!$G$32*'Control Panel'!$G$37</f>
        <v>0</v>
      </c>
      <c r="O561" s="30">
        <f>G561*'Control Panel'!$G$33*'Control Panel'!$G$37</f>
        <v>0</v>
      </c>
      <c r="P561" s="37"/>
    </row>
    <row r="562" spans="1:16" ht="15.75" hidden="1" customHeight="1" thickBot="1" x14ac:dyDescent="0.4">
      <c r="D562" s="72" t="str">
        <f>'Control Panel'!$E$38</f>
        <v>Third Party</v>
      </c>
      <c r="E562" s="83">
        <f>COUNTIFS('Module 44'!$C:$C,'Control Panel'!$F$31,'Module 44'!$AB:$AB,'Control Panel'!$F$38)</f>
        <v>0</v>
      </c>
      <c r="F562" s="84">
        <f>COUNTIFS('Module 44'!$C:$C,'Control Panel'!$F$32,'Module 44'!$AB:$AB,'Control Panel'!$F$38)</f>
        <v>0</v>
      </c>
      <c r="G562" s="85">
        <f>COUNTIFS('Module 44'!$C:$C,'Control Panel'!$F$33,'Module 44'!$AB:$AB,'Control Panel'!$F$38)</f>
        <v>0</v>
      </c>
      <c r="H562" s="73">
        <f t="shared" si="92"/>
        <v>0</v>
      </c>
      <c r="I562" s="145">
        <f>COUNTIFS('Module 44'!$G:$G,"&lt;&gt;",'Module 44'!$AB:$AB,'Control Panel'!$F$38)</f>
        <v>0</v>
      </c>
      <c r="J562" s="138"/>
      <c r="L562" s="38" t="str">
        <f>'Control Panel'!$F$38</f>
        <v>T</v>
      </c>
      <c r="M562" s="30">
        <f>E562*'Control Panel'!$G$31*'Control Panel'!$G$38</f>
        <v>0</v>
      </c>
      <c r="N562" s="30">
        <f>F562*'Control Panel'!$G$32*'Control Panel'!$G$38</f>
        <v>0</v>
      </c>
      <c r="O562" s="30">
        <f>G562*'Control Panel'!$G$33*'Control Panel'!$G$38</f>
        <v>0</v>
      </c>
      <c r="P562" s="37"/>
    </row>
    <row r="563" spans="1:16" ht="15.75" hidden="1" customHeight="1" thickBot="1" x14ac:dyDescent="0.4">
      <c r="A563" s="22" t="s">
        <v>39</v>
      </c>
      <c r="B563" s="160"/>
      <c r="D563" s="75" t="str">
        <f>'Control Panel'!$E$39</f>
        <v>Modification</v>
      </c>
      <c r="E563" s="80">
        <f>COUNTIFS('Module 44'!$C:$C,'Control Panel'!$F$31,'Module 44'!$AB:$AB,'Control Panel'!$F$39)</f>
        <v>0</v>
      </c>
      <c r="F563" s="81">
        <f>COUNTIFS('Module 44'!$C:$C,'Control Panel'!$F$32,'Module 44'!$AB:$AB,'Control Panel'!$F$39)</f>
        <v>0</v>
      </c>
      <c r="G563" s="82">
        <f>COUNTIFS('Module 44'!$C:$C,'Control Panel'!$F$33,'Module 44'!$AB:$AB,'Control Panel'!$F$39)</f>
        <v>0</v>
      </c>
      <c r="H563" s="71">
        <f t="shared" si="92"/>
        <v>0</v>
      </c>
      <c r="I563" s="146">
        <f>COUNTIFS('Module 44'!$G:$G,"&lt;&gt;",'Module 44'!$AB:$AB,'Control Panel'!$F$39)</f>
        <v>0</v>
      </c>
      <c r="J563" s="138"/>
      <c r="L563" s="38" t="str">
        <f>'Control Panel'!$F$39</f>
        <v>M</v>
      </c>
      <c r="M563" s="30">
        <f>E563*'Control Panel'!$G$31*'Control Panel'!$G$39</f>
        <v>0</v>
      </c>
      <c r="N563" s="30">
        <f>F563*'Control Panel'!$G$32*'Control Panel'!$G$39</f>
        <v>0</v>
      </c>
      <c r="O563" s="30">
        <f>G563*'Control Panel'!$G$33*'Control Panel'!$G$39</f>
        <v>0</v>
      </c>
      <c r="P563" s="37"/>
    </row>
    <row r="564" spans="1:16" ht="15.75" hidden="1" customHeight="1" thickBot="1" x14ac:dyDescent="0.4">
      <c r="A564" s="23" t="s">
        <v>40</v>
      </c>
      <c r="B564" s="161"/>
      <c r="D564" s="76" t="str">
        <f>'Control Panel'!$E$40</f>
        <v>Future</v>
      </c>
      <c r="E564" s="83">
        <f>COUNTIFS('Module 44'!$C:$C,'Control Panel'!$F$31,'Module 44'!$AB:$AB,'Control Panel'!$F$40)</f>
        <v>0</v>
      </c>
      <c r="F564" s="84">
        <f>COUNTIFS('Module 44'!$C:$C,'Control Panel'!$F$32,'Module 44'!$AB:$AB,'Control Panel'!$F$40)</f>
        <v>0</v>
      </c>
      <c r="G564" s="85">
        <f>COUNTIFS('Module 44'!$C:$C,'Control Panel'!$F$33,'Module 44'!$AB:$AB,'Control Panel'!$F$40)</f>
        <v>0</v>
      </c>
      <c r="H564" s="73">
        <f t="shared" si="92"/>
        <v>0</v>
      </c>
      <c r="I564" s="145">
        <f>COUNTIFS('Module 44'!$G:$G,"&lt;&gt;",'Module 44'!$AB:$AB,'Control Panel'!$F$40)</f>
        <v>0</v>
      </c>
      <c r="J564" s="138"/>
      <c r="L564" s="38" t="str">
        <f>'Control Panel'!$F$40</f>
        <v>F</v>
      </c>
      <c r="M564" s="30">
        <f>E564*'Control Panel'!$G$31*'Control Panel'!$G$40</f>
        <v>0</v>
      </c>
      <c r="N564" s="30">
        <f>F564*'Control Panel'!$G$32*'Control Panel'!$G$40</f>
        <v>0</v>
      </c>
      <c r="O564" s="30">
        <f>G564*'Control Panel'!$G$33*'Control Panel'!$G$40</f>
        <v>0</v>
      </c>
      <c r="P564" s="37"/>
    </row>
    <row r="565" spans="1:16" ht="15.75" hidden="1" customHeight="1" thickBot="1" x14ac:dyDescent="0.4">
      <c r="A565" s="26" t="str">
        <f>IF('Module 30'!$AC$12&gt;0,"Yes","No")</f>
        <v>No</v>
      </c>
      <c r="B565" s="162">
        <f>IF(A565="Yes",1,0)</f>
        <v>0</v>
      </c>
      <c r="D565" s="89" t="str">
        <f>'Control Panel'!$E$41</f>
        <v>Not Available</v>
      </c>
      <c r="E565" s="80">
        <f>COUNTIFS('Module 44'!$C:$C,'Control Panel'!$F$31,'Module 44'!$AB:$AB,'Control Panel'!$F$41)</f>
        <v>0</v>
      </c>
      <c r="F565" s="81">
        <f>COUNTIFS('Module 44'!$C:$C,'Control Panel'!$F$32,'Module 44'!$AB:$AB,'Control Panel'!$F$41)</f>
        <v>0</v>
      </c>
      <c r="G565" s="82">
        <f>COUNTIFS('Module 44'!$C:$C,'Control Panel'!$F$33,'Module 44'!$AB:$AB,'Control Panel'!$F$41)</f>
        <v>0</v>
      </c>
      <c r="H565" s="71">
        <f t="shared" si="92"/>
        <v>0</v>
      </c>
      <c r="I565" s="146">
        <f>COUNTIFS('Module 44'!$G:$G,"&lt;&gt;",'Module 44'!$AB:$AB,'Control Panel'!$F$41)</f>
        <v>0</v>
      </c>
      <c r="J565" s="138"/>
      <c r="L565" s="38" t="str">
        <f>'Control Panel'!$F$41</f>
        <v>N</v>
      </c>
      <c r="M565" s="30">
        <f>E565*'Control Panel'!$G$31*'Control Panel'!$G$41</f>
        <v>0</v>
      </c>
      <c r="N565" s="30">
        <f>F565*'Control Panel'!$G$32*'Control Panel'!$G$41</f>
        <v>0</v>
      </c>
      <c r="O565" s="30">
        <f>G565*'Control Panel'!$G$33*'Control Panel'!$G$41</f>
        <v>0</v>
      </c>
      <c r="P565" s="37"/>
    </row>
    <row r="566" spans="1:16" ht="15.75" hidden="1" customHeight="1" thickBot="1" x14ac:dyDescent="0.4">
      <c r="D566" s="86" t="str">
        <f>$D$93</f>
        <v>Total:</v>
      </c>
      <c r="E566" s="87">
        <f>SUM(E560:E565)</f>
        <v>0</v>
      </c>
      <c r="F566" s="87">
        <f>SUM(F560:F565)</f>
        <v>0</v>
      </c>
      <c r="G566" s="87">
        <f>SUM(G560:G565)</f>
        <v>0</v>
      </c>
      <c r="H566" s="88">
        <f>SUM(H560:H565)</f>
        <v>0</v>
      </c>
      <c r="I566" s="88">
        <f>SUM(I560:I565)</f>
        <v>0</v>
      </c>
      <c r="J566" s="164"/>
      <c r="L566" s="38" t="str">
        <f>D566</f>
        <v>Total:</v>
      </c>
      <c r="M566" s="30">
        <f>SUM(M560:M565)</f>
        <v>0</v>
      </c>
      <c r="N566" s="30">
        <f>SUM(N560:N565)</f>
        <v>0</v>
      </c>
      <c r="O566" s="30">
        <f>SUM(O560:O565)</f>
        <v>0</v>
      </c>
      <c r="P566" s="37"/>
    </row>
    <row r="567" spans="1:16" ht="15.75" hidden="1" customHeight="1" thickBot="1" x14ac:dyDescent="0.4">
      <c r="D567" s="61"/>
      <c r="H567" s="4"/>
      <c r="L567" s="30" t="s">
        <v>45</v>
      </c>
      <c r="M567" s="39" t="str">
        <f t="shared" ref="M567:O567" si="93">IF(M559=0,"NA",M566/M559)</f>
        <v>NA</v>
      </c>
      <c r="N567" s="39" t="str">
        <f t="shared" si="93"/>
        <v>NA</v>
      </c>
      <c r="O567" s="39" t="str">
        <f t="shared" si="93"/>
        <v>NA</v>
      </c>
      <c r="P567" s="37"/>
    </row>
    <row r="568" spans="1:16" ht="15.75" hidden="1" customHeight="1" thickBot="1" x14ac:dyDescent="0.4">
      <c r="D568" s="449" t="str">
        <f>'Control Panel'!F91&amp;" - "&amp;'Control Panel'!E91</f>
        <v>4.46 - Module 45</v>
      </c>
      <c r="E568" s="450"/>
      <c r="F568" s="450"/>
      <c r="G568" s="20"/>
      <c r="H568" s="20"/>
      <c r="I568" s="20" t="str">
        <f>$I$84</f>
        <v xml:space="preserve">Overall Compliance: </v>
      </c>
      <c r="J568" s="21" t="str">
        <f>IF(SUM(M577:O577)=0,"N/A",SUM(M577:O577)/SUM(M570:O570))</f>
        <v>N/A</v>
      </c>
      <c r="L568" s="30"/>
      <c r="M568" s="30"/>
      <c r="N568" s="30"/>
      <c r="O568" s="30"/>
      <c r="P568" s="37"/>
    </row>
    <row r="569" spans="1:16" ht="15.75" hidden="1" customHeight="1" thickBot="1" x14ac:dyDescent="0.4">
      <c r="D569" s="451" t="str">
        <f>$D$85</f>
        <v>Availability</v>
      </c>
      <c r="E569" s="453" t="str">
        <f>$E$85</f>
        <v>Priority</v>
      </c>
      <c r="F569" s="453"/>
      <c r="G569" s="453"/>
      <c r="H569" s="454" t="str">
        <f>$H$85</f>
        <v>Total</v>
      </c>
      <c r="I569" s="456" t="str">
        <f>$I$85</f>
        <v>Comments</v>
      </c>
      <c r="J569" s="469" t="str">
        <f>$J$85</f>
        <v>Availability by Type</v>
      </c>
      <c r="L569" s="30"/>
      <c r="M569" s="38" t="str">
        <f>'Control Panel'!$F$31</f>
        <v>H</v>
      </c>
      <c r="N569" s="38" t="str">
        <f>'Control Panel'!$F$32</f>
        <v>M</v>
      </c>
      <c r="O569" s="38" t="str">
        <f>'Control Panel'!$F$33</f>
        <v>L</v>
      </c>
      <c r="P569" s="37"/>
    </row>
    <row r="570" spans="1:16" ht="15.75" hidden="1" customHeight="1" thickBot="1" x14ac:dyDescent="0.4">
      <c r="D570" s="452"/>
      <c r="E570" s="77" t="str">
        <f>'Control Panel'!$E$31</f>
        <v>High</v>
      </c>
      <c r="F570" s="78" t="str">
        <f>'Control Panel'!$E$32</f>
        <v>Medium</v>
      </c>
      <c r="G570" s="79" t="str">
        <f>'Control Panel'!$E$33</f>
        <v>Low</v>
      </c>
      <c r="H570" s="455"/>
      <c r="I570" s="457"/>
      <c r="J570" s="470"/>
      <c r="L570" s="38" t="s">
        <v>44</v>
      </c>
      <c r="M570" s="30">
        <f>E577*'Control Panel'!$G$31*'Control Panel'!$G$36</f>
        <v>0</v>
      </c>
      <c r="N570" s="30">
        <f>F577*'Control Panel'!$G$32*'Control Panel'!$G$36</f>
        <v>0</v>
      </c>
      <c r="O570" s="30">
        <f>G577*'Control Panel'!$G$33*'Control Panel'!$G$36</f>
        <v>0</v>
      </c>
      <c r="P570" s="37"/>
    </row>
    <row r="571" spans="1:16" ht="15.75" hidden="1" customHeight="1" thickBot="1" x14ac:dyDescent="0.4">
      <c r="D571" s="90" t="str">
        <f>'Control Panel'!$E$36</f>
        <v>Yes</v>
      </c>
      <c r="E571" s="83">
        <f>COUNTIFS('Module 45'!$C:$C,'Control Panel'!$F$31,'Module 45'!$AB:$AB,'Control Panel'!$F$36)</f>
        <v>0</v>
      </c>
      <c r="F571" s="84">
        <f>COUNTIFS('Module 45'!$C:$C,'Control Panel'!$F$32,'Module 45'!$AB:$AB,'Control Panel'!$F$36)</f>
        <v>0</v>
      </c>
      <c r="G571" s="85">
        <f>COUNTIFS('Module 45'!$C:$C,'Control Panel'!$F$33,'Module 45'!$AB:$AB,'Control Panel'!$F$36)</f>
        <v>0</v>
      </c>
      <c r="H571" s="73">
        <f>SUM(E571:G571)</f>
        <v>0</v>
      </c>
      <c r="I571" s="145">
        <f>COUNTIFS('Module 45'!$G:$G,"&lt;&gt;",'Module 45'!$AB:$AB,'Control Panel'!$F$36)</f>
        <v>0</v>
      </c>
      <c r="J571" s="74"/>
      <c r="L571" s="38" t="str">
        <f>'Control Panel'!$F$36</f>
        <v>Y</v>
      </c>
      <c r="M571" s="30">
        <f>E571*'Control Panel'!$G$31*'Control Panel'!$G$36</f>
        <v>0</v>
      </c>
      <c r="N571" s="30">
        <f>F571*'Control Panel'!$G$32*'Control Panel'!$G$36</f>
        <v>0</v>
      </c>
      <c r="O571" s="30">
        <f>G571*'Control Panel'!$G$33*'Control Panel'!$G$36</f>
        <v>0</v>
      </c>
      <c r="P571" s="37"/>
    </row>
    <row r="572" spans="1:16" ht="15.75" hidden="1" customHeight="1" thickBot="1" x14ac:dyDescent="0.4">
      <c r="D572" s="70" t="str">
        <f>'Control Panel'!$E$37</f>
        <v>Reporting</v>
      </c>
      <c r="E572" s="80">
        <f>COUNTIFS('Module 45'!$C:$C,'Control Panel'!$F$31,'Module 45'!$AB:$AB,'Control Panel'!$F$37)</f>
        <v>0</v>
      </c>
      <c r="F572" s="81">
        <f>COUNTIFS('Module 45'!$C:$C,'Control Panel'!$F$32,'Module 45'!$AB:$AB,'Control Panel'!$F$37)</f>
        <v>0</v>
      </c>
      <c r="G572" s="82">
        <f>COUNTIFS('Module 45'!$C:$C,'Control Panel'!$F$33,'Module 45'!$AB:$AB,'Control Panel'!$F$37)</f>
        <v>0</v>
      </c>
      <c r="H572" s="71">
        <f t="shared" ref="H572:H576" si="94">SUM(E572:G572)</f>
        <v>0</v>
      </c>
      <c r="I572" s="146">
        <f>COUNTIFS('Module 45'!$G:$G,"&lt;&gt;",'Module 45'!$AB:$AB,'Control Panel'!$F$37)</f>
        <v>0</v>
      </c>
      <c r="J572" s="138"/>
      <c r="L572" s="38" t="str">
        <f>'Control Panel'!$F$37</f>
        <v>R</v>
      </c>
      <c r="M572" s="30">
        <f>E572*'Control Panel'!$G$31*'Control Panel'!$G$37</f>
        <v>0</v>
      </c>
      <c r="N572" s="30">
        <f>F572*'Control Panel'!$G$32*'Control Panel'!$G$37</f>
        <v>0</v>
      </c>
      <c r="O572" s="30">
        <f>G572*'Control Panel'!$G$33*'Control Panel'!$G$37</f>
        <v>0</v>
      </c>
      <c r="P572" s="37"/>
    </row>
    <row r="573" spans="1:16" ht="15.75" hidden="1" customHeight="1" thickBot="1" x14ac:dyDescent="0.4">
      <c r="D573" s="72" t="str">
        <f>'Control Panel'!$E$38</f>
        <v>Third Party</v>
      </c>
      <c r="E573" s="83">
        <f>COUNTIFS('Module 45'!$C:$C,'Control Panel'!$F$31,'Module 45'!$AB:$AB,'Control Panel'!$F$38)</f>
        <v>0</v>
      </c>
      <c r="F573" s="84">
        <f>COUNTIFS('Module 45'!$C:$C,'Control Panel'!$F$32,'Module 45'!$AB:$AB,'Control Panel'!$F$38)</f>
        <v>0</v>
      </c>
      <c r="G573" s="85">
        <f>COUNTIFS('Module 45'!$C:$C,'Control Panel'!$F$33,'Module 45'!$AB:$AB,'Control Panel'!$F$38)</f>
        <v>0</v>
      </c>
      <c r="H573" s="73">
        <f t="shared" si="94"/>
        <v>0</v>
      </c>
      <c r="I573" s="145">
        <f>COUNTIFS('Module 45'!$G:$G,"&lt;&gt;",'Module 45'!$AB:$AB,'Control Panel'!$F$38)</f>
        <v>0</v>
      </c>
      <c r="J573" s="138"/>
      <c r="L573" s="38" t="str">
        <f>'Control Panel'!$F$38</f>
        <v>T</v>
      </c>
      <c r="M573" s="30">
        <f>E573*'Control Panel'!$G$31*'Control Panel'!$G$38</f>
        <v>0</v>
      </c>
      <c r="N573" s="30">
        <f>F573*'Control Panel'!$G$32*'Control Panel'!$G$38</f>
        <v>0</v>
      </c>
      <c r="O573" s="30">
        <f>G573*'Control Panel'!$G$33*'Control Panel'!$G$38</f>
        <v>0</v>
      </c>
      <c r="P573" s="37"/>
    </row>
    <row r="574" spans="1:16" ht="15.75" hidden="1" customHeight="1" thickBot="1" x14ac:dyDescent="0.4">
      <c r="A574" s="22" t="s">
        <v>39</v>
      </c>
      <c r="B574" s="160"/>
      <c r="D574" s="75" t="str">
        <f>'Control Panel'!$E$39</f>
        <v>Modification</v>
      </c>
      <c r="E574" s="80">
        <f>COUNTIFS('Module 45'!$C:$C,'Control Panel'!$F$31,'Module 45'!$AB:$AB,'Control Panel'!$F$39)</f>
        <v>0</v>
      </c>
      <c r="F574" s="81">
        <f>COUNTIFS('Module 45'!$C:$C,'Control Panel'!$F$32,'Module 45'!$AB:$AB,'Control Panel'!$F$39)</f>
        <v>0</v>
      </c>
      <c r="G574" s="82">
        <f>COUNTIFS('Module 45'!$C:$C,'Control Panel'!$F$33,'Module 45'!$AB:$AB,'Control Panel'!$F$39)</f>
        <v>0</v>
      </c>
      <c r="H574" s="71">
        <f t="shared" si="94"/>
        <v>0</v>
      </c>
      <c r="I574" s="146">
        <f>COUNTIFS('Module 45'!$G:$G,"&lt;&gt;",'Module 45'!$AB:$AB,'Control Panel'!$F$39)</f>
        <v>0</v>
      </c>
      <c r="J574" s="138"/>
      <c r="L574" s="38" t="str">
        <f>'Control Panel'!$F$39</f>
        <v>M</v>
      </c>
      <c r="M574" s="30">
        <f>E574*'Control Panel'!$G$31*'Control Panel'!$G$39</f>
        <v>0</v>
      </c>
      <c r="N574" s="30">
        <f>F574*'Control Panel'!$G$32*'Control Panel'!$G$39</f>
        <v>0</v>
      </c>
      <c r="O574" s="30">
        <f>G574*'Control Panel'!$G$33*'Control Panel'!$G$39</f>
        <v>0</v>
      </c>
      <c r="P574" s="37"/>
    </row>
    <row r="575" spans="1:16" ht="15.75" hidden="1" customHeight="1" thickBot="1" x14ac:dyDescent="0.4">
      <c r="A575" s="23" t="s">
        <v>40</v>
      </c>
      <c r="B575" s="161"/>
      <c r="D575" s="76" t="str">
        <f>'Control Panel'!$E$40</f>
        <v>Future</v>
      </c>
      <c r="E575" s="83">
        <f>COUNTIFS('Module 45'!$C:$C,'Control Panel'!$F$31,'Module 45'!$AB:$AB,'Control Panel'!$F$40)</f>
        <v>0</v>
      </c>
      <c r="F575" s="84">
        <f>COUNTIFS('Module 45'!$C:$C,'Control Panel'!$F$32,'Module 45'!$AB:$AB,'Control Panel'!$F$40)</f>
        <v>0</v>
      </c>
      <c r="G575" s="85">
        <f>COUNTIFS('Module 45'!$C:$C,'Control Panel'!$F$33,'Module 45'!$AB:$AB,'Control Panel'!$F$40)</f>
        <v>0</v>
      </c>
      <c r="H575" s="73">
        <f t="shared" si="94"/>
        <v>0</v>
      </c>
      <c r="I575" s="145">
        <f>COUNTIFS('Module 45'!$G:$G,"&lt;&gt;",'Module 45'!$AB:$AB,'Control Panel'!$F$40)</f>
        <v>0</v>
      </c>
      <c r="J575" s="138"/>
      <c r="L575" s="38" t="str">
        <f>'Control Panel'!$F$40</f>
        <v>F</v>
      </c>
      <c r="M575" s="30">
        <f>E575*'Control Panel'!$G$31*'Control Panel'!$G$40</f>
        <v>0</v>
      </c>
      <c r="N575" s="30">
        <f>F575*'Control Panel'!$G$32*'Control Panel'!$G$40</f>
        <v>0</v>
      </c>
      <c r="O575" s="30">
        <f>G575*'Control Panel'!$G$33*'Control Panel'!$G$40</f>
        <v>0</v>
      </c>
      <c r="P575" s="37"/>
    </row>
    <row r="576" spans="1:16" ht="15.75" hidden="1" customHeight="1" thickBot="1" x14ac:dyDescent="0.4">
      <c r="A576" s="26" t="str">
        <f>IF('Module 30'!$AC$12&gt;0,"Yes","No")</f>
        <v>No</v>
      </c>
      <c r="B576" s="162">
        <f>IF(A576="Yes",1,0)</f>
        <v>0</v>
      </c>
      <c r="D576" s="89" t="str">
        <f>'Control Panel'!$E$41</f>
        <v>Not Available</v>
      </c>
      <c r="E576" s="80">
        <f>COUNTIFS('Module 45'!$C:$C,'Control Panel'!$F$31,'Module 45'!$AB:$AB,'Control Panel'!$F$41)</f>
        <v>0</v>
      </c>
      <c r="F576" s="81">
        <f>COUNTIFS('Module 45'!$C:$C,'Control Panel'!$F$32,'Module 45'!$AB:$AB,'Control Panel'!$F$41)</f>
        <v>0</v>
      </c>
      <c r="G576" s="82">
        <f>COUNTIFS('Module 45'!$C:$C,'Control Panel'!$F$33,'Module 45'!$AB:$AB,'Control Panel'!$F$41)</f>
        <v>0</v>
      </c>
      <c r="H576" s="71">
        <f t="shared" si="94"/>
        <v>0</v>
      </c>
      <c r="I576" s="146">
        <f>COUNTIFS('Module 45'!$G:$G,"&lt;&gt;",'Module 45'!$AB:$AB,'Control Panel'!$F$41)</f>
        <v>0</v>
      </c>
      <c r="J576" s="138"/>
      <c r="L576" s="38" t="str">
        <f>'Control Panel'!$F$41</f>
        <v>N</v>
      </c>
      <c r="M576" s="30">
        <f>E576*'Control Panel'!$G$31*'Control Panel'!$G$41</f>
        <v>0</v>
      </c>
      <c r="N576" s="30">
        <f>F576*'Control Panel'!$G$32*'Control Panel'!$G$41</f>
        <v>0</v>
      </c>
      <c r="O576" s="30">
        <f>G576*'Control Panel'!$G$33*'Control Panel'!$G$41</f>
        <v>0</v>
      </c>
      <c r="P576" s="37"/>
    </row>
    <row r="577" spans="1:16" ht="15.75" hidden="1" customHeight="1" thickBot="1" x14ac:dyDescent="0.4">
      <c r="D577" s="86" t="str">
        <f>$D$93</f>
        <v>Total:</v>
      </c>
      <c r="E577" s="87">
        <f>SUM(E571:E576)</f>
        <v>0</v>
      </c>
      <c r="F577" s="87">
        <f>SUM(F571:F576)</f>
        <v>0</v>
      </c>
      <c r="G577" s="87">
        <f>SUM(G571:G576)</f>
        <v>0</v>
      </c>
      <c r="H577" s="88">
        <f>SUM(H571:H576)</f>
        <v>0</v>
      </c>
      <c r="I577" s="88">
        <f>SUM(I571:I576)</f>
        <v>0</v>
      </c>
      <c r="J577" s="164"/>
      <c r="L577" s="38" t="str">
        <f>D577</f>
        <v>Total:</v>
      </c>
      <c r="M577" s="30">
        <f>SUM(M571:M576)</f>
        <v>0</v>
      </c>
      <c r="N577" s="30">
        <f>SUM(N571:N576)</f>
        <v>0</v>
      </c>
      <c r="O577" s="30">
        <f>SUM(O571:O576)</f>
        <v>0</v>
      </c>
      <c r="P577" s="37"/>
    </row>
    <row r="578" spans="1:16" ht="15.75" hidden="1" customHeight="1" thickBot="1" x14ac:dyDescent="0.4">
      <c r="D578" s="61"/>
      <c r="H578" s="4"/>
      <c r="L578" s="30" t="s">
        <v>45</v>
      </c>
      <c r="M578" s="39" t="str">
        <f t="shared" ref="M578:O578" si="95">IF(M570=0,"NA",M577/M570)</f>
        <v>NA</v>
      </c>
      <c r="N578" s="39" t="str">
        <f t="shared" si="95"/>
        <v>NA</v>
      </c>
      <c r="O578" s="39" t="str">
        <f t="shared" si="95"/>
        <v>NA</v>
      </c>
      <c r="P578" s="37"/>
    </row>
    <row r="579" spans="1:16" ht="15.75" hidden="1" customHeight="1" thickBot="1" x14ac:dyDescent="0.4">
      <c r="D579" s="449" t="str">
        <f>'Control Panel'!F92&amp;" - "&amp;'Control Panel'!E92</f>
        <v>4.47 - Module 46</v>
      </c>
      <c r="E579" s="450"/>
      <c r="F579" s="450"/>
      <c r="G579" s="20"/>
      <c r="H579" s="20"/>
      <c r="I579" s="20" t="str">
        <f>$I$84</f>
        <v xml:space="preserve">Overall Compliance: </v>
      </c>
      <c r="J579" s="21" t="str">
        <f>IF(SUM(M588:O588)=0,"N/A",SUM(M588:O588)/SUM(M581:O581))</f>
        <v>N/A</v>
      </c>
      <c r="L579" s="30"/>
      <c r="M579" s="30"/>
      <c r="N579" s="30"/>
      <c r="O579" s="30"/>
      <c r="P579" s="37"/>
    </row>
    <row r="580" spans="1:16" ht="15.75" hidden="1" customHeight="1" thickBot="1" x14ac:dyDescent="0.4">
      <c r="D580" s="451" t="str">
        <f>$D$85</f>
        <v>Availability</v>
      </c>
      <c r="E580" s="453" t="str">
        <f>$E$85</f>
        <v>Priority</v>
      </c>
      <c r="F580" s="453"/>
      <c r="G580" s="453"/>
      <c r="H580" s="454" t="str">
        <f>$H$85</f>
        <v>Total</v>
      </c>
      <c r="I580" s="456" t="str">
        <f>$I$85</f>
        <v>Comments</v>
      </c>
      <c r="J580" s="469" t="str">
        <f>$J$85</f>
        <v>Availability by Type</v>
      </c>
      <c r="L580" s="30"/>
      <c r="M580" s="38" t="str">
        <f>'Control Panel'!$F$31</f>
        <v>H</v>
      </c>
      <c r="N580" s="38" t="str">
        <f>'Control Panel'!$F$32</f>
        <v>M</v>
      </c>
      <c r="O580" s="38" t="str">
        <f>'Control Panel'!$F$33</f>
        <v>L</v>
      </c>
      <c r="P580" s="37"/>
    </row>
    <row r="581" spans="1:16" ht="15.75" hidden="1" customHeight="1" thickBot="1" x14ac:dyDescent="0.4">
      <c r="D581" s="452"/>
      <c r="E581" s="77" t="str">
        <f>'Control Panel'!$E$31</f>
        <v>High</v>
      </c>
      <c r="F581" s="78" t="str">
        <f>'Control Panel'!$E$32</f>
        <v>Medium</v>
      </c>
      <c r="G581" s="79" t="str">
        <f>'Control Panel'!$E$33</f>
        <v>Low</v>
      </c>
      <c r="H581" s="455"/>
      <c r="I581" s="457"/>
      <c r="J581" s="470"/>
      <c r="L581" s="38" t="s">
        <v>44</v>
      </c>
      <c r="M581" s="30">
        <f>E588*'Control Panel'!$G$31*'Control Panel'!$G$36</f>
        <v>0</v>
      </c>
      <c r="N581" s="30">
        <f>F588*'Control Panel'!$G$32*'Control Panel'!$G$36</f>
        <v>0</v>
      </c>
      <c r="O581" s="30">
        <f>G588*'Control Panel'!$G$33*'Control Panel'!$G$36</f>
        <v>0</v>
      </c>
      <c r="P581" s="37"/>
    </row>
    <row r="582" spans="1:16" ht="15.75" hidden="1" customHeight="1" thickBot="1" x14ac:dyDescent="0.4">
      <c r="D582" s="90" t="str">
        <f>'Control Panel'!$E$36</f>
        <v>Yes</v>
      </c>
      <c r="E582" s="83">
        <f>COUNTIFS('Module 46'!$C:$C,'Control Panel'!$F$31,'Module 46'!$AB:$AB,'Control Panel'!$F$36)</f>
        <v>0</v>
      </c>
      <c r="F582" s="84">
        <f>COUNTIFS('Module 46'!$C:$C,'Control Panel'!$F$32,'Module 46'!$AB:$AB,'Control Panel'!$F$36)</f>
        <v>0</v>
      </c>
      <c r="G582" s="85">
        <f>COUNTIFS('Module 46'!$C:$C,'Control Panel'!$F$33,'Module 46'!$AB:$AB,'Control Panel'!$F$36)</f>
        <v>0</v>
      </c>
      <c r="H582" s="73">
        <f>SUM(E582:G582)</f>
        <v>0</v>
      </c>
      <c r="I582" s="145">
        <f>COUNTIFS('Module 46'!$G:$G,"&lt;&gt;",'Module 46'!$AB:$AB,'Control Panel'!$F$36)</f>
        <v>0</v>
      </c>
      <c r="J582" s="74"/>
      <c r="L582" s="38" t="str">
        <f>'Control Panel'!$F$36</f>
        <v>Y</v>
      </c>
      <c r="M582" s="30">
        <f>E582*'Control Panel'!$G$31*'Control Panel'!$G$36</f>
        <v>0</v>
      </c>
      <c r="N582" s="30">
        <f>F582*'Control Panel'!$G$32*'Control Panel'!$G$36</f>
        <v>0</v>
      </c>
      <c r="O582" s="30">
        <f>G582*'Control Panel'!$G$33*'Control Panel'!$G$36</f>
        <v>0</v>
      </c>
      <c r="P582" s="37"/>
    </row>
    <row r="583" spans="1:16" ht="15.75" hidden="1" customHeight="1" thickBot="1" x14ac:dyDescent="0.4">
      <c r="D583" s="70" t="str">
        <f>'Control Panel'!$E$37</f>
        <v>Reporting</v>
      </c>
      <c r="E583" s="80">
        <f>COUNTIFS('Module 46'!$C:$C,'Control Panel'!$F$31,'Module 46'!$AB:$AB,'Control Panel'!$F$37)</f>
        <v>0</v>
      </c>
      <c r="F583" s="81">
        <f>COUNTIFS('Module 46'!$C:$C,'Control Panel'!$F$32,'Module 46'!$AB:$AB,'Control Panel'!$F$37)</f>
        <v>0</v>
      </c>
      <c r="G583" s="82">
        <f>COUNTIFS('Module 46'!$C:$C,'Control Panel'!$F$33,'Module 46'!$AB:$AB,'Control Panel'!$F$37)</f>
        <v>0</v>
      </c>
      <c r="H583" s="71">
        <f t="shared" ref="H583:H587" si="96">SUM(E583:G583)</f>
        <v>0</v>
      </c>
      <c r="I583" s="146">
        <f>COUNTIFS('Module 46'!$G:$G,"&lt;&gt;",'Module 46'!$AB:$AB,'Control Panel'!$F$37)</f>
        <v>0</v>
      </c>
      <c r="J583" s="138"/>
      <c r="L583" s="38" t="str">
        <f>'Control Panel'!$F$37</f>
        <v>R</v>
      </c>
      <c r="M583" s="30">
        <f>E583*'Control Panel'!$G$31*'Control Panel'!$G$37</f>
        <v>0</v>
      </c>
      <c r="N583" s="30">
        <f>F583*'Control Panel'!$G$32*'Control Panel'!$G$37</f>
        <v>0</v>
      </c>
      <c r="O583" s="30">
        <f>G583*'Control Panel'!$G$33*'Control Panel'!$G$37</f>
        <v>0</v>
      </c>
      <c r="P583" s="37"/>
    </row>
    <row r="584" spans="1:16" ht="15.75" hidden="1" customHeight="1" thickBot="1" x14ac:dyDescent="0.4">
      <c r="D584" s="72" t="str">
        <f>'Control Panel'!$E$38</f>
        <v>Third Party</v>
      </c>
      <c r="E584" s="83">
        <f>COUNTIFS('Module 46'!$C:$C,'Control Panel'!$F$31,'Module 46'!$AB:$AB,'Control Panel'!$F$38)</f>
        <v>0</v>
      </c>
      <c r="F584" s="84">
        <f>COUNTIFS('Module 46'!$C:$C,'Control Panel'!$F$32,'Module 46'!$AB:$AB,'Control Panel'!$F$38)</f>
        <v>0</v>
      </c>
      <c r="G584" s="85">
        <f>COUNTIFS('Module 46'!$C:$C,'Control Panel'!$F$33,'Module 46'!$AB:$AB,'Control Panel'!$F$38)</f>
        <v>0</v>
      </c>
      <c r="H584" s="73">
        <f t="shared" si="96"/>
        <v>0</v>
      </c>
      <c r="I584" s="145">
        <f>COUNTIFS('Module 46'!$G:$G,"&lt;&gt;",'Module 46'!$AB:$AB,'Control Panel'!$F$38)</f>
        <v>0</v>
      </c>
      <c r="J584" s="138"/>
      <c r="L584" s="38" t="str">
        <f>'Control Panel'!$F$38</f>
        <v>T</v>
      </c>
      <c r="M584" s="30">
        <f>E584*'Control Panel'!$G$31*'Control Panel'!$G$38</f>
        <v>0</v>
      </c>
      <c r="N584" s="30">
        <f>F584*'Control Panel'!$G$32*'Control Panel'!$G$38</f>
        <v>0</v>
      </c>
      <c r="O584" s="30">
        <f>G584*'Control Panel'!$G$33*'Control Panel'!$G$38</f>
        <v>0</v>
      </c>
      <c r="P584" s="37"/>
    </row>
    <row r="585" spans="1:16" ht="15.75" hidden="1" customHeight="1" thickBot="1" x14ac:dyDescent="0.4">
      <c r="A585" s="22" t="s">
        <v>39</v>
      </c>
      <c r="B585" s="160"/>
      <c r="D585" s="75" t="str">
        <f>'Control Panel'!$E$39</f>
        <v>Modification</v>
      </c>
      <c r="E585" s="80">
        <f>COUNTIFS('Module 46'!$C:$C,'Control Panel'!$F$31,'Module 46'!$AB:$AB,'Control Panel'!$F$39)</f>
        <v>0</v>
      </c>
      <c r="F585" s="81">
        <f>COUNTIFS('Module 46'!$C:$C,'Control Panel'!$F$32,'Module 46'!$AB:$AB,'Control Panel'!$F$39)</f>
        <v>0</v>
      </c>
      <c r="G585" s="82">
        <f>COUNTIFS('Module 46'!$C:$C,'Control Panel'!$F$33,'Module 46'!$AB:$AB,'Control Panel'!$F$39)</f>
        <v>0</v>
      </c>
      <c r="H585" s="71">
        <f t="shared" si="96"/>
        <v>0</v>
      </c>
      <c r="I585" s="146">
        <f>COUNTIFS('Module 46'!$G:$G,"&lt;&gt;",'Module 46'!$AB:$AB,'Control Panel'!$F$39)</f>
        <v>0</v>
      </c>
      <c r="J585" s="138"/>
      <c r="L585" s="38" t="str">
        <f>'Control Panel'!$F$39</f>
        <v>M</v>
      </c>
      <c r="M585" s="30">
        <f>E585*'Control Panel'!$G$31*'Control Panel'!$G$39</f>
        <v>0</v>
      </c>
      <c r="N585" s="30">
        <f>F585*'Control Panel'!$G$32*'Control Panel'!$G$39</f>
        <v>0</v>
      </c>
      <c r="O585" s="30">
        <f>G585*'Control Panel'!$G$33*'Control Panel'!$G$39</f>
        <v>0</v>
      </c>
      <c r="P585" s="37"/>
    </row>
    <row r="586" spans="1:16" ht="15.75" hidden="1" customHeight="1" thickBot="1" x14ac:dyDescent="0.4">
      <c r="A586" s="23" t="s">
        <v>40</v>
      </c>
      <c r="B586" s="161"/>
      <c r="D586" s="76" t="str">
        <f>'Control Panel'!$E$40</f>
        <v>Future</v>
      </c>
      <c r="E586" s="83">
        <f>COUNTIFS('Module 46'!$C:$C,'Control Panel'!$F$31,'Module 46'!$AB:$AB,'Control Panel'!$F$40)</f>
        <v>0</v>
      </c>
      <c r="F586" s="84">
        <f>COUNTIFS('Module 46'!$C:$C,'Control Panel'!$F$32,'Module 46'!$AB:$AB,'Control Panel'!$F$40)</f>
        <v>0</v>
      </c>
      <c r="G586" s="85">
        <f>COUNTIFS('Module 46'!$C:$C,'Control Panel'!$F$33,'Module 46'!$AB:$AB,'Control Panel'!$F$40)</f>
        <v>0</v>
      </c>
      <c r="H586" s="73">
        <f t="shared" si="96"/>
        <v>0</v>
      </c>
      <c r="I586" s="145">
        <f>COUNTIFS('Module 46'!$G:$G,"&lt;&gt;",'Module 46'!$AB:$AB,'Control Panel'!$F$40)</f>
        <v>0</v>
      </c>
      <c r="J586" s="138"/>
      <c r="L586" s="38" t="str">
        <f>'Control Panel'!$F$40</f>
        <v>F</v>
      </c>
      <c r="M586" s="30">
        <f>E586*'Control Panel'!$G$31*'Control Panel'!$G$40</f>
        <v>0</v>
      </c>
      <c r="N586" s="30">
        <f>F586*'Control Panel'!$G$32*'Control Panel'!$G$40</f>
        <v>0</v>
      </c>
      <c r="O586" s="30">
        <f>G586*'Control Panel'!$G$33*'Control Panel'!$G$40</f>
        <v>0</v>
      </c>
      <c r="P586" s="37"/>
    </row>
    <row r="587" spans="1:16" ht="15.75" hidden="1" customHeight="1" thickBot="1" x14ac:dyDescent="0.4">
      <c r="A587" s="26" t="str">
        <f>IF('Module 30'!$AC$12&gt;0,"Yes","No")</f>
        <v>No</v>
      </c>
      <c r="B587" s="162">
        <f>IF(A587="Yes",1,0)</f>
        <v>0</v>
      </c>
      <c r="D587" s="89" t="str">
        <f>'Control Panel'!$E$41</f>
        <v>Not Available</v>
      </c>
      <c r="E587" s="80">
        <f>COUNTIFS('Module 46'!$C:$C,'Control Panel'!$F$31,'Module 46'!$AB:$AB,'Control Panel'!$F$41)</f>
        <v>0</v>
      </c>
      <c r="F587" s="81">
        <f>COUNTIFS('Module 46'!$C:$C,'Control Panel'!$F$32,'Module 46'!$AB:$AB,'Control Panel'!$F$41)</f>
        <v>0</v>
      </c>
      <c r="G587" s="82">
        <f>COUNTIFS('Module 46'!$C:$C,'Control Panel'!$F$33,'Module 46'!$AB:$AB,'Control Panel'!$F$41)</f>
        <v>0</v>
      </c>
      <c r="H587" s="71">
        <f t="shared" si="96"/>
        <v>0</v>
      </c>
      <c r="I587" s="146">
        <f>COUNTIFS('Module 46'!$G:$G,"&lt;&gt;",'Module 46'!$AB:$AB,'Control Panel'!$F$41)</f>
        <v>0</v>
      </c>
      <c r="J587" s="138"/>
      <c r="L587" s="38" t="str">
        <f>'Control Panel'!$F$41</f>
        <v>N</v>
      </c>
      <c r="M587" s="30">
        <f>E587*'Control Panel'!$G$31*'Control Panel'!$G$41</f>
        <v>0</v>
      </c>
      <c r="N587" s="30">
        <f>F587*'Control Panel'!$G$32*'Control Panel'!$G$41</f>
        <v>0</v>
      </c>
      <c r="O587" s="30">
        <f>G587*'Control Panel'!$G$33*'Control Panel'!$G$41</f>
        <v>0</v>
      </c>
      <c r="P587" s="37"/>
    </row>
    <row r="588" spans="1:16" ht="15.75" hidden="1" customHeight="1" thickBot="1" x14ac:dyDescent="0.4">
      <c r="D588" s="86" t="str">
        <f>$D$93</f>
        <v>Total:</v>
      </c>
      <c r="E588" s="87">
        <f>SUM(E582:E587)</f>
        <v>0</v>
      </c>
      <c r="F588" s="87">
        <f>SUM(F582:F587)</f>
        <v>0</v>
      </c>
      <c r="G588" s="87">
        <f>SUM(G582:G587)</f>
        <v>0</v>
      </c>
      <c r="H588" s="88">
        <f>SUM(H582:H587)</f>
        <v>0</v>
      </c>
      <c r="I588" s="88">
        <f>SUM(I582:I587)</f>
        <v>0</v>
      </c>
      <c r="J588" s="164"/>
      <c r="L588" s="38" t="str">
        <f>D588</f>
        <v>Total:</v>
      </c>
      <c r="M588" s="30">
        <f>SUM(M582:M587)</f>
        <v>0</v>
      </c>
      <c r="N588" s="30">
        <f>SUM(N582:N587)</f>
        <v>0</v>
      </c>
      <c r="O588" s="30">
        <f>SUM(O582:O587)</f>
        <v>0</v>
      </c>
      <c r="P588" s="37"/>
    </row>
    <row r="589" spans="1:16" ht="15.75" hidden="1" customHeight="1" thickBot="1" x14ac:dyDescent="0.4">
      <c r="D589" s="61"/>
      <c r="H589" s="4"/>
      <c r="L589" s="30" t="s">
        <v>45</v>
      </c>
      <c r="M589" s="39" t="str">
        <f t="shared" ref="M589:O589" si="97">IF(M581=0,"NA",M588/M581)</f>
        <v>NA</v>
      </c>
      <c r="N589" s="39" t="str">
        <f t="shared" si="97"/>
        <v>NA</v>
      </c>
      <c r="O589" s="39" t="str">
        <f t="shared" si="97"/>
        <v>NA</v>
      </c>
      <c r="P589" s="37"/>
    </row>
    <row r="590" spans="1:16" ht="15.75" hidden="1" customHeight="1" thickBot="1" x14ac:dyDescent="0.4">
      <c r="D590" s="449" t="str">
        <f>'Control Panel'!F93&amp;" - "&amp;'Control Panel'!E93</f>
        <v>4.48 - Module 47</v>
      </c>
      <c r="E590" s="450"/>
      <c r="F590" s="450"/>
      <c r="G590" s="20"/>
      <c r="H590" s="20"/>
      <c r="I590" s="20" t="str">
        <f>$I$84</f>
        <v xml:space="preserve">Overall Compliance: </v>
      </c>
      <c r="J590" s="21" t="str">
        <f>IF(SUM(M599:O599)=0,"N/A",SUM(M599:O599)/SUM(M592:O592))</f>
        <v>N/A</v>
      </c>
      <c r="L590" s="30"/>
      <c r="M590" s="30"/>
      <c r="N590" s="30"/>
      <c r="O590" s="30"/>
      <c r="P590" s="37"/>
    </row>
    <row r="591" spans="1:16" ht="15.75" hidden="1" customHeight="1" thickBot="1" x14ac:dyDescent="0.4">
      <c r="D591" s="451" t="str">
        <f>$D$85</f>
        <v>Availability</v>
      </c>
      <c r="E591" s="453" t="str">
        <f>$E$85</f>
        <v>Priority</v>
      </c>
      <c r="F591" s="453"/>
      <c r="G591" s="453"/>
      <c r="H591" s="454" t="str">
        <f>$H$85</f>
        <v>Total</v>
      </c>
      <c r="I591" s="456" t="str">
        <f>$I$85</f>
        <v>Comments</v>
      </c>
      <c r="J591" s="469" t="str">
        <f>$J$85</f>
        <v>Availability by Type</v>
      </c>
      <c r="L591" s="30"/>
      <c r="M591" s="38" t="str">
        <f>'Control Panel'!$F$31</f>
        <v>H</v>
      </c>
      <c r="N591" s="38" t="str">
        <f>'Control Panel'!$F$32</f>
        <v>M</v>
      </c>
      <c r="O591" s="38" t="str">
        <f>'Control Panel'!$F$33</f>
        <v>L</v>
      </c>
      <c r="P591" s="37"/>
    </row>
    <row r="592" spans="1:16" ht="15.75" hidden="1" customHeight="1" thickBot="1" x14ac:dyDescent="0.4">
      <c r="D592" s="452"/>
      <c r="E592" s="77" t="str">
        <f>'Control Panel'!$E$31</f>
        <v>High</v>
      </c>
      <c r="F592" s="78" t="str">
        <f>'Control Panel'!$E$32</f>
        <v>Medium</v>
      </c>
      <c r="G592" s="79" t="str">
        <f>'Control Panel'!$E$33</f>
        <v>Low</v>
      </c>
      <c r="H592" s="455"/>
      <c r="I592" s="457"/>
      <c r="J592" s="470"/>
      <c r="L592" s="38" t="s">
        <v>44</v>
      </c>
      <c r="M592" s="30">
        <f>E599*'Control Panel'!$G$31*'Control Panel'!$G$36</f>
        <v>0</v>
      </c>
      <c r="N592" s="30">
        <f>F599*'Control Panel'!$G$32*'Control Panel'!$G$36</f>
        <v>0</v>
      </c>
      <c r="O592" s="30">
        <f>G599*'Control Panel'!$G$33*'Control Panel'!$G$36</f>
        <v>0</v>
      </c>
      <c r="P592" s="37"/>
    </row>
    <row r="593" spans="1:16" ht="15.75" hidden="1" customHeight="1" thickBot="1" x14ac:dyDescent="0.4">
      <c r="D593" s="90" t="str">
        <f>'Control Panel'!$E$36</f>
        <v>Yes</v>
      </c>
      <c r="E593" s="83">
        <f>COUNTIFS('Module 47'!$C:$C,'Control Panel'!$F$31,'Module 47'!$AB:$AB,'Control Panel'!$F$36)</f>
        <v>0</v>
      </c>
      <c r="F593" s="84">
        <f>COUNTIFS('Module 47'!$C:$C,'Control Panel'!$F$32,'Module 47'!$AB:$AB,'Control Panel'!$F$36)</f>
        <v>0</v>
      </c>
      <c r="G593" s="85">
        <f>COUNTIFS('Module 47'!$C:$C,'Control Panel'!$F$33,'Module 47'!$AB:$AB,'Control Panel'!$F$36)</f>
        <v>0</v>
      </c>
      <c r="H593" s="73">
        <f>SUM(E593:G593)</f>
        <v>0</v>
      </c>
      <c r="I593" s="145">
        <f>COUNTIFS('Module 47'!$G:$G,"&lt;&gt;",'Module 47'!$AB:$AB,'Control Panel'!$F$36)</f>
        <v>0</v>
      </c>
      <c r="J593" s="74"/>
      <c r="L593" s="38" t="str">
        <f>'Control Panel'!$F$36</f>
        <v>Y</v>
      </c>
      <c r="M593" s="30">
        <f>E593*'Control Panel'!$G$31*'Control Panel'!$G$36</f>
        <v>0</v>
      </c>
      <c r="N593" s="30">
        <f>F593*'Control Panel'!$G$32*'Control Panel'!$G$36</f>
        <v>0</v>
      </c>
      <c r="O593" s="30">
        <f>G593*'Control Panel'!$G$33*'Control Panel'!$G$36</f>
        <v>0</v>
      </c>
      <c r="P593" s="37"/>
    </row>
    <row r="594" spans="1:16" ht="15.75" hidden="1" customHeight="1" thickBot="1" x14ac:dyDescent="0.4">
      <c r="D594" s="70" t="str">
        <f>'Control Panel'!$E$37</f>
        <v>Reporting</v>
      </c>
      <c r="E594" s="80">
        <f>COUNTIFS('Module 47'!$C:$C,'Control Panel'!$F$31,'Module 47'!$AB:$AB,'Control Panel'!$F$37)</f>
        <v>0</v>
      </c>
      <c r="F594" s="81">
        <f>COUNTIFS('Module 47'!$C:$C,'Control Panel'!$F$32,'Module 47'!$AB:$AB,'Control Panel'!$F$37)</f>
        <v>0</v>
      </c>
      <c r="G594" s="82">
        <f>COUNTIFS('Module 47'!$C:$C,'Control Panel'!$F$33,'Module 47'!$AB:$AB,'Control Panel'!$F$37)</f>
        <v>0</v>
      </c>
      <c r="H594" s="71">
        <f t="shared" ref="H594:H598" si="98">SUM(E594:G594)</f>
        <v>0</v>
      </c>
      <c r="I594" s="146">
        <f>COUNTIFS('Module 47'!$G:$G,"&lt;&gt;",'Module 47'!$AB:$AB,'Control Panel'!$F$37)</f>
        <v>0</v>
      </c>
      <c r="J594" s="138"/>
      <c r="L594" s="38" t="str">
        <f>'Control Panel'!$F$37</f>
        <v>R</v>
      </c>
      <c r="M594" s="30">
        <f>E594*'Control Panel'!$G$31*'Control Panel'!$G$37</f>
        <v>0</v>
      </c>
      <c r="N594" s="30">
        <f>F594*'Control Panel'!$G$32*'Control Panel'!$G$37</f>
        <v>0</v>
      </c>
      <c r="O594" s="30">
        <f>G594*'Control Panel'!$G$33*'Control Panel'!$G$37</f>
        <v>0</v>
      </c>
      <c r="P594" s="37"/>
    </row>
    <row r="595" spans="1:16" ht="15.75" hidden="1" customHeight="1" thickBot="1" x14ac:dyDescent="0.4">
      <c r="D595" s="72" t="str">
        <f>'Control Panel'!$E$38</f>
        <v>Third Party</v>
      </c>
      <c r="E595" s="83">
        <f>COUNTIFS('Module 47'!$C:$C,'Control Panel'!$F$31,'Module 47'!$AB:$AB,'Control Panel'!$F$38)</f>
        <v>0</v>
      </c>
      <c r="F595" s="84">
        <f>COUNTIFS('Module 47'!$C:$C,'Control Panel'!$F$32,'Module 47'!$AB:$AB,'Control Panel'!$F$38)</f>
        <v>0</v>
      </c>
      <c r="G595" s="85">
        <f>COUNTIFS('Module 47'!$C:$C,'Control Panel'!$F$33,'Module 47'!$AB:$AB,'Control Panel'!$F$38)</f>
        <v>0</v>
      </c>
      <c r="H595" s="73">
        <f t="shared" si="98"/>
        <v>0</v>
      </c>
      <c r="I595" s="145">
        <f>COUNTIFS('Module 47'!$G:$G,"&lt;&gt;",'Module 47'!$AB:$AB,'Control Panel'!$F$38)</f>
        <v>0</v>
      </c>
      <c r="J595" s="138"/>
      <c r="L595" s="38" t="str">
        <f>'Control Panel'!$F$38</f>
        <v>T</v>
      </c>
      <c r="M595" s="30">
        <f>E595*'Control Panel'!$G$31*'Control Panel'!$G$38</f>
        <v>0</v>
      </c>
      <c r="N595" s="30">
        <f>F595*'Control Panel'!$G$32*'Control Panel'!$G$38</f>
        <v>0</v>
      </c>
      <c r="O595" s="30">
        <f>G595*'Control Panel'!$G$33*'Control Panel'!$G$38</f>
        <v>0</v>
      </c>
      <c r="P595" s="37"/>
    </row>
    <row r="596" spans="1:16" ht="15.75" hidden="1" customHeight="1" thickBot="1" x14ac:dyDescent="0.4">
      <c r="A596" s="22" t="s">
        <v>39</v>
      </c>
      <c r="B596" s="160"/>
      <c r="D596" s="75" t="str">
        <f>'Control Panel'!$E$39</f>
        <v>Modification</v>
      </c>
      <c r="E596" s="80">
        <f>COUNTIFS('Module 47'!$C:$C,'Control Panel'!$F$31,'Module 47'!$AB:$AB,'Control Panel'!$F$39)</f>
        <v>0</v>
      </c>
      <c r="F596" s="81">
        <f>COUNTIFS('Module 47'!$C:$C,'Control Panel'!$F$32,'Module 47'!$AB:$AB,'Control Panel'!$F$39)</f>
        <v>0</v>
      </c>
      <c r="G596" s="82">
        <f>COUNTIFS('Module 47'!$C:$C,'Control Panel'!$F$33,'Module 47'!$AB:$AB,'Control Panel'!$F$39)</f>
        <v>0</v>
      </c>
      <c r="H596" s="71">
        <f t="shared" si="98"/>
        <v>0</v>
      </c>
      <c r="I596" s="146">
        <f>COUNTIFS('Module 47'!$G:$G,"&lt;&gt;",'Module 47'!$AB:$AB,'Control Panel'!$F$39)</f>
        <v>0</v>
      </c>
      <c r="J596" s="138"/>
      <c r="L596" s="38" t="str">
        <f>'Control Panel'!$F$39</f>
        <v>M</v>
      </c>
      <c r="M596" s="30">
        <f>E596*'Control Panel'!$G$31*'Control Panel'!$G$39</f>
        <v>0</v>
      </c>
      <c r="N596" s="30">
        <f>F596*'Control Panel'!$G$32*'Control Panel'!$G$39</f>
        <v>0</v>
      </c>
      <c r="O596" s="30">
        <f>G596*'Control Panel'!$G$33*'Control Panel'!$G$39</f>
        <v>0</v>
      </c>
      <c r="P596" s="37"/>
    </row>
    <row r="597" spans="1:16" ht="15.75" hidden="1" customHeight="1" thickBot="1" x14ac:dyDescent="0.4">
      <c r="A597" s="23" t="s">
        <v>40</v>
      </c>
      <c r="B597" s="161"/>
      <c r="D597" s="76" t="str">
        <f>'Control Panel'!$E$40</f>
        <v>Future</v>
      </c>
      <c r="E597" s="83">
        <f>COUNTIFS('Module 47'!$C:$C,'Control Panel'!$F$31,'Module 47'!$AB:$AB,'Control Panel'!$F$40)</f>
        <v>0</v>
      </c>
      <c r="F597" s="84">
        <f>COUNTIFS('Module 47'!$C:$C,'Control Panel'!$F$32,'Module 47'!$AB:$AB,'Control Panel'!$F$40)</f>
        <v>0</v>
      </c>
      <c r="G597" s="85">
        <f>COUNTIFS('Module 47'!$C:$C,'Control Panel'!$F$33,'Module 47'!$AB:$AB,'Control Panel'!$F$40)</f>
        <v>0</v>
      </c>
      <c r="H597" s="73">
        <f t="shared" si="98"/>
        <v>0</v>
      </c>
      <c r="I597" s="145">
        <f>COUNTIFS('Module 47'!$G:$G,"&lt;&gt;",'Module 47'!$AB:$AB,'Control Panel'!$F$40)</f>
        <v>0</v>
      </c>
      <c r="J597" s="138"/>
      <c r="L597" s="38" t="str">
        <f>'Control Panel'!$F$40</f>
        <v>F</v>
      </c>
      <c r="M597" s="30">
        <f>E597*'Control Panel'!$G$31*'Control Panel'!$G$40</f>
        <v>0</v>
      </c>
      <c r="N597" s="30">
        <f>F597*'Control Panel'!$G$32*'Control Panel'!$G$40</f>
        <v>0</v>
      </c>
      <c r="O597" s="30">
        <f>G597*'Control Panel'!$G$33*'Control Panel'!$G$40</f>
        <v>0</v>
      </c>
      <c r="P597" s="37"/>
    </row>
    <row r="598" spans="1:16" ht="15.75" hidden="1" customHeight="1" thickBot="1" x14ac:dyDescent="0.4">
      <c r="A598" s="26" t="str">
        <f>IF('Module 30'!$AC$12&gt;0,"Yes","No")</f>
        <v>No</v>
      </c>
      <c r="B598" s="162">
        <f>IF(A598="Yes",1,0)</f>
        <v>0</v>
      </c>
      <c r="D598" s="89" t="str">
        <f>'Control Panel'!$E$41</f>
        <v>Not Available</v>
      </c>
      <c r="E598" s="80">
        <f>COUNTIFS('Module 47'!$C:$C,'Control Panel'!$F$31,'Module 47'!$AB:$AB,'Control Panel'!$F$41)</f>
        <v>0</v>
      </c>
      <c r="F598" s="81">
        <f>COUNTIFS('Module 47'!$C:$C,'Control Panel'!$F$32,'Module 47'!$AB:$AB,'Control Panel'!$F$41)</f>
        <v>0</v>
      </c>
      <c r="G598" s="82">
        <f>COUNTIFS('Module 47'!$C:$C,'Control Panel'!$F$33,'Module 47'!$AB:$AB,'Control Panel'!$F$41)</f>
        <v>0</v>
      </c>
      <c r="H598" s="71">
        <f t="shared" si="98"/>
        <v>0</v>
      </c>
      <c r="I598" s="146">
        <f>COUNTIFS('Module 47'!$G:$G,"&lt;&gt;",'Module 47'!$AB:$AB,'Control Panel'!$F$41)</f>
        <v>0</v>
      </c>
      <c r="J598" s="138"/>
      <c r="L598" s="38" t="str">
        <f>'Control Panel'!$F$41</f>
        <v>N</v>
      </c>
      <c r="M598" s="30">
        <f>E598*'Control Panel'!$G$31*'Control Panel'!$G$41</f>
        <v>0</v>
      </c>
      <c r="N598" s="30">
        <f>F598*'Control Panel'!$G$32*'Control Panel'!$G$41</f>
        <v>0</v>
      </c>
      <c r="O598" s="30">
        <f>G598*'Control Panel'!$G$33*'Control Panel'!$G$41</f>
        <v>0</v>
      </c>
      <c r="P598" s="37"/>
    </row>
    <row r="599" spans="1:16" ht="15.75" hidden="1" customHeight="1" thickBot="1" x14ac:dyDescent="0.4">
      <c r="D599" s="86" t="str">
        <f>$D$93</f>
        <v>Total:</v>
      </c>
      <c r="E599" s="87">
        <f>SUM(E593:E598)</f>
        <v>0</v>
      </c>
      <c r="F599" s="87">
        <f>SUM(F593:F598)</f>
        <v>0</v>
      </c>
      <c r="G599" s="87">
        <f>SUM(G593:G598)</f>
        <v>0</v>
      </c>
      <c r="H599" s="88">
        <f>SUM(H593:H598)</f>
        <v>0</v>
      </c>
      <c r="I599" s="88">
        <f>SUM(I593:I598)</f>
        <v>0</v>
      </c>
      <c r="J599" s="164"/>
      <c r="L599" s="38" t="str">
        <f>D599</f>
        <v>Total:</v>
      </c>
      <c r="M599" s="30">
        <f>SUM(M593:M598)</f>
        <v>0</v>
      </c>
      <c r="N599" s="30">
        <f>SUM(N593:N598)</f>
        <v>0</v>
      </c>
      <c r="O599" s="30">
        <f>SUM(O593:O598)</f>
        <v>0</v>
      </c>
      <c r="P599" s="37"/>
    </row>
    <row r="600" spans="1:16" ht="15.75" hidden="1" customHeight="1" thickBot="1" x14ac:dyDescent="0.4">
      <c r="D600" s="61"/>
      <c r="H600" s="4"/>
      <c r="L600" s="30" t="s">
        <v>45</v>
      </c>
      <c r="M600" s="39" t="str">
        <f t="shared" ref="M600:O600" si="99">IF(M592=0,"NA",M599/M592)</f>
        <v>NA</v>
      </c>
      <c r="N600" s="39" t="str">
        <f t="shared" si="99"/>
        <v>NA</v>
      </c>
      <c r="O600" s="39" t="str">
        <f t="shared" si="99"/>
        <v>NA</v>
      </c>
      <c r="P600" s="37"/>
    </row>
    <row r="601" spans="1:16" ht="15.75" hidden="1" customHeight="1" thickBot="1" x14ac:dyDescent="0.4">
      <c r="D601" s="449" t="str">
        <f>'Control Panel'!F94&amp;" - "&amp;'Control Panel'!E94</f>
        <v>4.49 - Module 48</v>
      </c>
      <c r="E601" s="450"/>
      <c r="F601" s="450"/>
      <c r="G601" s="20"/>
      <c r="H601" s="20"/>
      <c r="I601" s="20" t="str">
        <f>$I$84</f>
        <v xml:space="preserve">Overall Compliance: </v>
      </c>
      <c r="J601" s="21" t="str">
        <f>IF(SUM(M610:O610)=0,"N/A",SUM(M610:O610)/SUM(M603:O603))</f>
        <v>N/A</v>
      </c>
      <c r="L601" s="30"/>
      <c r="M601" s="30"/>
      <c r="N601" s="30"/>
      <c r="O601" s="30"/>
      <c r="P601" s="37"/>
    </row>
    <row r="602" spans="1:16" ht="15.75" hidden="1" customHeight="1" thickBot="1" x14ac:dyDescent="0.4">
      <c r="D602" s="451" t="str">
        <f>$D$85</f>
        <v>Availability</v>
      </c>
      <c r="E602" s="453" t="str">
        <f>$E$85</f>
        <v>Priority</v>
      </c>
      <c r="F602" s="453"/>
      <c r="G602" s="453"/>
      <c r="H602" s="454" t="str">
        <f>$H$85</f>
        <v>Total</v>
      </c>
      <c r="I602" s="456" t="str">
        <f>$I$85</f>
        <v>Comments</v>
      </c>
      <c r="J602" s="469" t="str">
        <f>$J$85</f>
        <v>Availability by Type</v>
      </c>
      <c r="L602" s="30"/>
      <c r="M602" s="38" t="str">
        <f>'Control Panel'!$F$31</f>
        <v>H</v>
      </c>
      <c r="N602" s="38" t="str">
        <f>'Control Panel'!$F$32</f>
        <v>M</v>
      </c>
      <c r="O602" s="38" t="str">
        <f>'Control Panel'!$F$33</f>
        <v>L</v>
      </c>
      <c r="P602" s="37"/>
    </row>
    <row r="603" spans="1:16" ht="15.75" hidden="1" customHeight="1" thickBot="1" x14ac:dyDescent="0.4">
      <c r="D603" s="452"/>
      <c r="E603" s="77" t="str">
        <f>'Control Panel'!$E$31</f>
        <v>High</v>
      </c>
      <c r="F603" s="78" t="str">
        <f>'Control Panel'!$E$32</f>
        <v>Medium</v>
      </c>
      <c r="G603" s="79" t="str">
        <f>'Control Panel'!$E$33</f>
        <v>Low</v>
      </c>
      <c r="H603" s="455"/>
      <c r="I603" s="457"/>
      <c r="J603" s="470"/>
      <c r="L603" s="38" t="s">
        <v>44</v>
      </c>
      <c r="M603" s="30">
        <f>E610*'Control Panel'!$G$31*'Control Panel'!$G$36</f>
        <v>0</v>
      </c>
      <c r="N603" s="30">
        <f>F610*'Control Panel'!$G$32*'Control Panel'!$G$36</f>
        <v>0</v>
      </c>
      <c r="O603" s="30">
        <f>G610*'Control Panel'!$G$33*'Control Panel'!$G$36</f>
        <v>0</v>
      </c>
      <c r="P603" s="37"/>
    </row>
    <row r="604" spans="1:16" ht="15.75" hidden="1" customHeight="1" thickBot="1" x14ac:dyDescent="0.4">
      <c r="D604" s="90" t="str">
        <f>'Control Panel'!$E$36</f>
        <v>Yes</v>
      </c>
      <c r="E604" s="83">
        <f>COUNTIFS('Module 48'!$C:$C,'Control Panel'!$F$31,'Module 48'!$AB:$AB,'Control Panel'!$F$36)</f>
        <v>0</v>
      </c>
      <c r="F604" s="84">
        <f>COUNTIFS('Module 48'!$C:$C,'Control Panel'!$F$32,'Module 48'!$AB:$AB,'Control Panel'!$F$36)</f>
        <v>0</v>
      </c>
      <c r="G604" s="85">
        <f>COUNTIFS('Module 48'!$C:$C,'Control Panel'!$F$33,'Module 48'!$AB:$AB,'Control Panel'!$F$36)</f>
        <v>0</v>
      </c>
      <c r="H604" s="73">
        <f>SUM(E604:G604)</f>
        <v>0</v>
      </c>
      <c r="I604" s="145">
        <f>COUNTIFS('Module 48'!$G:$G,"&lt;&gt;",'Module 48'!$AB:$AB,'Control Panel'!$F$36)</f>
        <v>0</v>
      </c>
      <c r="J604" s="74"/>
      <c r="L604" s="38" t="str">
        <f>'Control Panel'!$F$36</f>
        <v>Y</v>
      </c>
      <c r="M604" s="30">
        <f>E604*'Control Panel'!$G$31*'Control Panel'!$G$36</f>
        <v>0</v>
      </c>
      <c r="N604" s="30">
        <f>F604*'Control Panel'!$G$32*'Control Panel'!$G$36</f>
        <v>0</v>
      </c>
      <c r="O604" s="30">
        <f>G604*'Control Panel'!$G$33*'Control Panel'!$G$36</f>
        <v>0</v>
      </c>
      <c r="P604" s="37"/>
    </row>
    <row r="605" spans="1:16" ht="15.75" hidden="1" customHeight="1" thickBot="1" x14ac:dyDescent="0.4">
      <c r="D605" s="70" t="str">
        <f>'Control Panel'!$E$37</f>
        <v>Reporting</v>
      </c>
      <c r="E605" s="80">
        <f>COUNTIFS('Module 48'!$C:$C,'Control Panel'!$F$31,'Module 48'!$AB:$AB,'Control Panel'!$F$37)</f>
        <v>0</v>
      </c>
      <c r="F605" s="81">
        <f>COUNTIFS('Module 48'!$C:$C,'Control Panel'!$F$32,'Module 48'!$AB:$AB,'Control Panel'!$F$37)</f>
        <v>0</v>
      </c>
      <c r="G605" s="82">
        <f>COUNTIFS('Module 48'!$C:$C,'Control Panel'!$F$33,'Module 48'!$AB:$AB,'Control Panel'!$F$37)</f>
        <v>0</v>
      </c>
      <c r="H605" s="71">
        <f t="shared" ref="H605:H609" si="100">SUM(E605:G605)</f>
        <v>0</v>
      </c>
      <c r="I605" s="146">
        <f>COUNTIFS('Module 48'!$G:$G,"&lt;&gt;",'Module 48'!$AB:$AB,'Control Panel'!$F$37)</f>
        <v>0</v>
      </c>
      <c r="J605" s="138"/>
      <c r="L605" s="38" t="str">
        <f>'Control Panel'!$F$37</f>
        <v>R</v>
      </c>
      <c r="M605" s="30">
        <f>E605*'Control Panel'!$G$31*'Control Panel'!$G$37</f>
        <v>0</v>
      </c>
      <c r="N605" s="30">
        <f>F605*'Control Panel'!$G$32*'Control Panel'!$G$37</f>
        <v>0</v>
      </c>
      <c r="O605" s="30">
        <f>G605*'Control Panel'!$G$33*'Control Panel'!$G$37</f>
        <v>0</v>
      </c>
      <c r="P605" s="37"/>
    </row>
    <row r="606" spans="1:16" ht="15.75" hidden="1" customHeight="1" thickBot="1" x14ac:dyDescent="0.4">
      <c r="D606" s="72" t="str">
        <f>'Control Panel'!$E$38</f>
        <v>Third Party</v>
      </c>
      <c r="E606" s="83">
        <f>COUNTIFS('Module 48'!$C:$C,'Control Panel'!$F$31,'Module 48'!$AB:$AB,'Control Panel'!$F$38)</f>
        <v>0</v>
      </c>
      <c r="F606" s="84">
        <f>COUNTIFS('Module 48'!$C:$C,'Control Panel'!$F$32,'Module 48'!$AB:$AB,'Control Panel'!$F$38)</f>
        <v>0</v>
      </c>
      <c r="G606" s="85">
        <f>COUNTIFS('Module 48'!$C:$C,'Control Panel'!$F$33,'Module 48'!$AB:$AB,'Control Panel'!$F$38)</f>
        <v>0</v>
      </c>
      <c r="H606" s="73">
        <f t="shared" si="100"/>
        <v>0</v>
      </c>
      <c r="I606" s="145">
        <f>COUNTIFS('Module 48'!$G:$G,"&lt;&gt;",'Module 48'!$AB:$AB,'Control Panel'!$F$38)</f>
        <v>0</v>
      </c>
      <c r="J606" s="138"/>
      <c r="L606" s="38" t="str">
        <f>'Control Panel'!$F$38</f>
        <v>T</v>
      </c>
      <c r="M606" s="30">
        <f>E606*'Control Panel'!$G$31*'Control Panel'!$G$38</f>
        <v>0</v>
      </c>
      <c r="N606" s="30">
        <f>F606*'Control Panel'!$G$32*'Control Panel'!$G$38</f>
        <v>0</v>
      </c>
      <c r="O606" s="30">
        <f>G606*'Control Panel'!$G$33*'Control Panel'!$G$38</f>
        <v>0</v>
      </c>
      <c r="P606" s="37"/>
    </row>
    <row r="607" spans="1:16" ht="15.75" hidden="1" customHeight="1" thickBot="1" x14ac:dyDescent="0.4">
      <c r="A607" s="22" t="s">
        <v>39</v>
      </c>
      <c r="B607" s="160"/>
      <c r="D607" s="75" t="str">
        <f>'Control Panel'!$E$39</f>
        <v>Modification</v>
      </c>
      <c r="E607" s="80">
        <f>COUNTIFS('Module 48'!$C:$C,'Control Panel'!$F$31,'Module 48'!$AB:$AB,'Control Panel'!$F$39)</f>
        <v>0</v>
      </c>
      <c r="F607" s="81">
        <f>COUNTIFS('Module 48'!$C:$C,'Control Panel'!$F$32,'Module 48'!$AB:$AB,'Control Panel'!$F$39)</f>
        <v>0</v>
      </c>
      <c r="G607" s="82">
        <f>COUNTIFS('Module 48'!$C:$C,'Control Panel'!$F$33,'Module 48'!$AB:$AB,'Control Panel'!$F$39)</f>
        <v>0</v>
      </c>
      <c r="H607" s="71">
        <f t="shared" si="100"/>
        <v>0</v>
      </c>
      <c r="I607" s="146">
        <f>COUNTIFS('Module 48'!$G:$G,"&lt;&gt;",'Module 48'!$AB:$AB,'Control Panel'!$F$39)</f>
        <v>0</v>
      </c>
      <c r="J607" s="138"/>
      <c r="L607" s="38" t="str">
        <f>'Control Panel'!$F$39</f>
        <v>M</v>
      </c>
      <c r="M607" s="30">
        <f>E607*'Control Panel'!$G$31*'Control Panel'!$G$39</f>
        <v>0</v>
      </c>
      <c r="N607" s="30">
        <f>F607*'Control Panel'!$G$32*'Control Panel'!$G$39</f>
        <v>0</v>
      </c>
      <c r="O607" s="30">
        <f>G607*'Control Panel'!$G$33*'Control Panel'!$G$39</f>
        <v>0</v>
      </c>
      <c r="P607" s="37"/>
    </row>
    <row r="608" spans="1:16" ht="15.75" hidden="1" customHeight="1" thickBot="1" x14ac:dyDescent="0.4">
      <c r="A608" s="23" t="s">
        <v>40</v>
      </c>
      <c r="B608" s="161"/>
      <c r="D608" s="76" t="str">
        <f>'Control Panel'!$E$40</f>
        <v>Future</v>
      </c>
      <c r="E608" s="83">
        <f>COUNTIFS('Module 48'!$C:$C,'Control Panel'!$F$31,'Module 48'!$AB:$AB,'Control Panel'!$F$40)</f>
        <v>0</v>
      </c>
      <c r="F608" s="84">
        <f>COUNTIFS('Module 48'!$C:$C,'Control Panel'!$F$32,'Module 48'!$AB:$AB,'Control Panel'!$F$40)</f>
        <v>0</v>
      </c>
      <c r="G608" s="85">
        <f>COUNTIFS('Module 48'!$C:$C,'Control Panel'!$F$33,'Module 48'!$AB:$AB,'Control Panel'!$F$40)</f>
        <v>0</v>
      </c>
      <c r="H608" s="73">
        <f t="shared" si="100"/>
        <v>0</v>
      </c>
      <c r="I608" s="145">
        <f>COUNTIFS('Module 48'!$G:$G,"&lt;&gt;",'Module 48'!$AB:$AB,'Control Panel'!$F$40)</f>
        <v>0</v>
      </c>
      <c r="J608" s="138"/>
      <c r="L608" s="38" t="str">
        <f>'Control Panel'!$F$40</f>
        <v>F</v>
      </c>
      <c r="M608" s="30">
        <f>E608*'Control Panel'!$G$31*'Control Panel'!$G$40</f>
        <v>0</v>
      </c>
      <c r="N608" s="30">
        <f>F608*'Control Panel'!$G$32*'Control Panel'!$G$40</f>
        <v>0</v>
      </c>
      <c r="O608" s="30">
        <f>G608*'Control Panel'!$G$33*'Control Panel'!$G$40</f>
        <v>0</v>
      </c>
      <c r="P608" s="37"/>
    </row>
    <row r="609" spans="1:16" ht="15.75" hidden="1" customHeight="1" thickBot="1" x14ac:dyDescent="0.4">
      <c r="A609" s="26" t="str">
        <f>IF('Module 30'!$AC$12&gt;0,"Yes","No")</f>
        <v>No</v>
      </c>
      <c r="B609" s="162">
        <f>IF(A609="Yes",1,0)</f>
        <v>0</v>
      </c>
      <c r="D609" s="89" t="str">
        <f>'Control Panel'!$E$41</f>
        <v>Not Available</v>
      </c>
      <c r="E609" s="80">
        <f>COUNTIFS('Module 48'!$C:$C,'Control Panel'!$F$31,'Module 48'!$AB:$AB,'Control Panel'!$F$41)</f>
        <v>0</v>
      </c>
      <c r="F609" s="81">
        <f>COUNTIFS('Module 48'!$C:$C,'Control Panel'!$F$32,'Module 48'!$AB:$AB,'Control Panel'!$F$41)</f>
        <v>0</v>
      </c>
      <c r="G609" s="82">
        <f>COUNTIFS('Module 48'!$C:$C,'Control Panel'!$F$33,'Module 48'!$AB:$AB,'Control Panel'!$F$41)</f>
        <v>0</v>
      </c>
      <c r="H609" s="71">
        <f t="shared" si="100"/>
        <v>0</v>
      </c>
      <c r="I609" s="146">
        <f>COUNTIFS('Module 48'!$G:$G,"&lt;&gt;",'Module 48'!$AB:$AB,'Control Panel'!$F$41)</f>
        <v>0</v>
      </c>
      <c r="J609" s="138"/>
      <c r="L609" s="38" t="str">
        <f>'Control Panel'!$F$41</f>
        <v>N</v>
      </c>
      <c r="M609" s="30">
        <f>E609*'Control Panel'!$G$31*'Control Panel'!$G$41</f>
        <v>0</v>
      </c>
      <c r="N609" s="30">
        <f>F609*'Control Panel'!$G$32*'Control Panel'!$G$41</f>
        <v>0</v>
      </c>
      <c r="O609" s="30">
        <f>G609*'Control Panel'!$G$33*'Control Panel'!$G$41</f>
        <v>0</v>
      </c>
      <c r="P609" s="37"/>
    </row>
    <row r="610" spans="1:16" ht="15.75" hidden="1" customHeight="1" thickBot="1" x14ac:dyDescent="0.4">
      <c r="A610" s="25"/>
      <c r="B610" s="163"/>
      <c r="D610" s="86" t="str">
        <f>$D$93</f>
        <v>Total:</v>
      </c>
      <c r="E610" s="87">
        <f>SUM(E604:E609)</f>
        <v>0</v>
      </c>
      <c r="F610" s="87">
        <f>SUM(F604:F609)</f>
        <v>0</v>
      </c>
      <c r="G610" s="87">
        <f>SUM(G604:G609)</f>
        <v>0</v>
      </c>
      <c r="H610" s="88">
        <f>SUM(H604:H609)</f>
        <v>0</v>
      </c>
      <c r="I610" s="88">
        <f>SUM(I604:I609)</f>
        <v>0</v>
      </c>
      <c r="J610" s="164"/>
      <c r="L610" s="38" t="str">
        <f>D610</f>
        <v>Total:</v>
      </c>
      <c r="M610" s="30">
        <f>SUM(M604:M609)</f>
        <v>0</v>
      </c>
      <c r="N610" s="30">
        <f>SUM(N604:N609)</f>
        <v>0</v>
      </c>
      <c r="O610" s="30">
        <f>SUM(O604:O609)</f>
        <v>0</v>
      </c>
      <c r="P610" s="37"/>
    </row>
    <row r="611" spans="1:16" ht="15.75" hidden="1" customHeight="1" thickBot="1" x14ac:dyDescent="0.4">
      <c r="D611" s="61"/>
      <c r="H611" s="4"/>
      <c r="L611" s="30" t="s">
        <v>45</v>
      </c>
      <c r="M611" s="39" t="str">
        <f t="shared" ref="M611:O611" si="101">IF(M603=0,"NA",M610/M603)</f>
        <v>NA</v>
      </c>
      <c r="N611" s="39" t="str">
        <f t="shared" si="101"/>
        <v>NA</v>
      </c>
      <c r="O611" s="39" t="str">
        <f t="shared" si="101"/>
        <v>NA</v>
      </c>
      <c r="P611" s="37"/>
    </row>
    <row r="612" spans="1:16" ht="15.75" hidden="1" customHeight="1" thickBot="1" x14ac:dyDescent="0.4">
      <c r="D612" s="449" t="str">
        <f>'Control Panel'!F95&amp;" - "&amp;'Control Panel'!E95</f>
        <v>4.50 - Module 49</v>
      </c>
      <c r="E612" s="450"/>
      <c r="F612" s="450"/>
      <c r="G612" s="20"/>
      <c r="H612" s="20"/>
      <c r="I612" s="20" t="str">
        <f>$I$84</f>
        <v xml:space="preserve">Overall Compliance: </v>
      </c>
      <c r="J612" s="21" t="str">
        <f>IF(SUM(M621:O621)=0,"N/A",SUM(M621:O621)/SUM(M614:O614))</f>
        <v>N/A</v>
      </c>
      <c r="L612" s="30"/>
      <c r="M612" s="30"/>
      <c r="N612" s="30"/>
      <c r="O612" s="30"/>
      <c r="P612" s="37"/>
    </row>
    <row r="613" spans="1:16" ht="15.75" hidden="1" customHeight="1" thickBot="1" x14ac:dyDescent="0.4">
      <c r="D613" s="451" t="str">
        <f>$D$85</f>
        <v>Availability</v>
      </c>
      <c r="E613" s="453" t="str">
        <f>$E$85</f>
        <v>Priority</v>
      </c>
      <c r="F613" s="453"/>
      <c r="G613" s="453"/>
      <c r="H613" s="454" t="str">
        <f>$H$85</f>
        <v>Total</v>
      </c>
      <c r="I613" s="456" t="str">
        <f>$I$85</f>
        <v>Comments</v>
      </c>
      <c r="J613" s="469" t="str">
        <f>$J$85</f>
        <v>Availability by Type</v>
      </c>
      <c r="L613" s="30"/>
      <c r="M613" s="38" t="str">
        <f>'Control Panel'!$F$31</f>
        <v>H</v>
      </c>
      <c r="N613" s="38" t="str">
        <f>'Control Panel'!$F$32</f>
        <v>M</v>
      </c>
      <c r="O613" s="38" t="str">
        <f>'Control Panel'!$F$33</f>
        <v>L</v>
      </c>
      <c r="P613" s="37"/>
    </row>
    <row r="614" spans="1:16" ht="15.75" hidden="1" customHeight="1" thickBot="1" x14ac:dyDescent="0.4">
      <c r="D614" s="452"/>
      <c r="E614" s="77" t="str">
        <f>'Control Panel'!$E$31</f>
        <v>High</v>
      </c>
      <c r="F614" s="78" t="str">
        <f>'Control Panel'!$E$32</f>
        <v>Medium</v>
      </c>
      <c r="G614" s="79" t="str">
        <f>'Control Panel'!$E$33</f>
        <v>Low</v>
      </c>
      <c r="H614" s="455"/>
      <c r="I614" s="457"/>
      <c r="J614" s="470"/>
      <c r="L614" s="38" t="s">
        <v>44</v>
      </c>
      <c r="M614" s="30">
        <f>E621*'Control Panel'!$G$31*'Control Panel'!$G$36</f>
        <v>0</v>
      </c>
      <c r="N614" s="30">
        <f>F621*'Control Panel'!$G$32*'Control Panel'!$G$36</f>
        <v>0</v>
      </c>
      <c r="O614" s="30">
        <f>G621*'Control Panel'!$G$33*'Control Panel'!$G$36</f>
        <v>0</v>
      </c>
      <c r="P614" s="37"/>
    </row>
    <row r="615" spans="1:16" ht="15.75" hidden="1" customHeight="1" thickBot="1" x14ac:dyDescent="0.4">
      <c r="D615" s="90" t="str">
        <f>'Control Panel'!$E$36</f>
        <v>Yes</v>
      </c>
      <c r="E615" s="83">
        <f>COUNTIFS('Module 49'!$C:$C,'Control Panel'!$F$31,'Module 49'!$AB:$AB,'Control Panel'!$F$36)</f>
        <v>0</v>
      </c>
      <c r="F615" s="84">
        <f>COUNTIFS('Module 49'!$C:$C,'Control Panel'!$F$32,'Module 49'!$AB:$AB,'Control Panel'!$F$36)</f>
        <v>0</v>
      </c>
      <c r="G615" s="85">
        <f>COUNTIFS('Module 49'!$C:$C,'Control Panel'!$F$33,'Module 49'!$AB:$AB,'Control Panel'!$F$36)</f>
        <v>0</v>
      </c>
      <c r="H615" s="73">
        <f>SUM(E615:G615)</f>
        <v>0</v>
      </c>
      <c r="I615" s="145">
        <f>COUNTIFS('Module 49'!$G:$G,"&lt;&gt;",'Module 49'!$AB:$AB,'Control Panel'!$F$36)</f>
        <v>0</v>
      </c>
      <c r="J615" s="74"/>
      <c r="L615" s="38" t="str">
        <f>'Control Panel'!$F$36</f>
        <v>Y</v>
      </c>
      <c r="M615" s="30">
        <f>E615*'Control Panel'!$G$31*'Control Panel'!$G$36</f>
        <v>0</v>
      </c>
      <c r="N615" s="30">
        <f>F615*'Control Panel'!$G$32*'Control Panel'!$G$36</f>
        <v>0</v>
      </c>
      <c r="O615" s="30">
        <f>G615*'Control Panel'!$G$33*'Control Panel'!$G$36</f>
        <v>0</v>
      </c>
      <c r="P615" s="37"/>
    </row>
    <row r="616" spans="1:16" ht="15.75" hidden="1" customHeight="1" thickBot="1" x14ac:dyDescent="0.4">
      <c r="D616" s="70" t="str">
        <f>'Control Panel'!$E$37</f>
        <v>Reporting</v>
      </c>
      <c r="E616" s="80">
        <f>COUNTIFS('Module 49'!$C:$C,'Control Panel'!$F$31,'Module 49'!$AB:$AB,'Control Panel'!$F$37)</f>
        <v>0</v>
      </c>
      <c r="F616" s="81">
        <f>COUNTIFS('Module 49'!$C:$C,'Control Panel'!$F$32,'Module 49'!$AB:$AB,'Control Panel'!$F$37)</f>
        <v>0</v>
      </c>
      <c r="G616" s="82">
        <f>COUNTIFS('Module 49'!$C:$C,'Control Panel'!$F$33,'Module 49'!$AB:$AB,'Control Panel'!$F$37)</f>
        <v>0</v>
      </c>
      <c r="H616" s="71">
        <f t="shared" ref="H616:H620" si="102">SUM(E616:G616)</f>
        <v>0</v>
      </c>
      <c r="I616" s="146">
        <f>COUNTIFS('Module 49'!$G:$G,"&lt;&gt;",'Module 49'!$AB:$AB,'Control Panel'!$F$37)</f>
        <v>0</v>
      </c>
      <c r="J616" s="138"/>
      <c r="L616" s="38" t="str">
        <f>'Control Panel'!$F$37</f>
        <v>R</v>
      </c>
      <c r="M616" s="30">
        <f>E616*'Control Panel'!$G$31*'Control Panel'!$G$37</f>
        <v>0</v>
      </c>
      <c r="N616" s="30">
        <f>F616*'Control Panel'!$G$32*'Control Panel'!$G$37</f>
        <v>0</v>
      </c>
      <c r="O616" s="30">
        <f>G616*'Control Panel'!$G$33*'Control Panel'!$G$37</f>
        <v>0</v>
      </c>
      <c r="P616" s="37"/>
    </row>
    <row r="617" spans="1:16" ht="15.75" hidden="1" customHeight="1" thickBot="1" x14ac:dyDescent="0.4">
      <c r="D617" s="72" t="str">
        <f>'Control Panel'!$E$38</f>
        <v>Third Party</v>
      </c>
      <c r="E617" s="83">
        <f>COUNTIFS('Module 49'!$C:$C,'Control Panel'!$F$31,'Module 49'!$AB:$AB,'Control Panel'!$F$38)</f>
        <v>0</v>
      </c>
      <c r="F617" s="84">
        <f>COUNTIFS('Module 49'!$C:$C,'Control Panel'!$F$32,'Module 49'!$AB:$AB,'Control Panel'!$F$38)</f>
        <v>0</v>
      </c>
      <c r="G617" s="85">
        <f>COUNTIFS('Module 49'!$C:$C,'Control Panel'!$F$33,'Module 49'!$AB:$AB,'Control Panel'!$F$38)</f>
        <v>0</v>
      </c>
      <c r="H617" s="73">
        <f t="shared" si="102"/>
        <v>0</v>
      </c>
      <c r="I617" s="145">
        <f>COUNTIFS('Module 49'!$G:$G,"&lt;&gt;",'Module 49'!$AB:$AB,'Control Panel'!$F$38)</f>
        <v>0</v>
      </c>
      <c r="J617" s="138"/>
      <c r="L617" s="38" t="str">
        <f>'Control Panel'!$F$38</f>
        <v>T</v>
      </c>
      <c r="M617" s="30">
        <f>E617*'Control Panel'!$G$31*'Control Panel'!$G$38</f>
        <v>0</v>
      </c>
      <c r="N617" s="30">
        <f>F617*'Control Panel'!$G$32*'Control Panel'!$G$38</f>
        <v>0</v>
      </c>
      <c r="O617" s="30">
        <f>G617*'Control Panel'!$G$33*'Control Panel'!$G$38</f>
        <v>0</v>
      </c>
      <c r="P617" s="37"/>
    </row>
    <row r="618" spans="1:16" ht="15.75" hidden="1" customHeight="1" thickBot="1" x14ac:dyDescent="0.4">
      <c r="A618" s="22" t="s">
        <v>39</v>
      </c>
      <c r="B618" s="160"/>
      <c r="D618" s="75" t="str">
        <f>'Control Panel'!$E$39</f>
        <v>Modification</v>
      </c>
      <c r="E618" s="80">
        <f>COUNTIFS('Module 49'!$C:$C,'Control Panel'!$F$31,'Module 49'!$AB:$AB,'Control Panel'!$F$39)</f>
        <v>0</v>
      </c>
      <c r="F618" s="81">
        <f>COUNTIFS('Module 49'!$C:$C,'Control Panel'!$F$32,'Module 49'!$AB:$AB,'Control Panel'!$F$39)</f>
        <v>0</v>
      </c>
      <c r="G618" s="82">
        <f>COUNTIFS('Module 49'!$C:$C,'Control Panel'!$F$33,'Module 49'!$AB:$AB,'Control Panel'!$F$39)</f>
        <v>0</v>
      </c>
      <c r="H618" s="71">
        <f t="shared" si="102"/>
        <v>0</v>
      </c>
      <c r="I618" s="146">
        <f>COUNTIFS('Module 49'!$G:$G,"&lt;&gt;",'Module 49'!$AB:$AB,'Control Panel'!$F$39)</f>
        <v>0</v>
      </c>
      <c r="J618" s="138"/>
      <c r="L618" s="38" t="str">
        <f>'Control Panel'!$F$39</f>
        <v>M</v>
      </c>
      <c r="M618" s="30">
        <f>E618*'Control Panel'!$G$31*'Control Panel'!$G$39</f>
        <v>0</v>
      </c>
      <c r="N618" s="30">
        <f>F618*'Control Panel'!$G$32*'Control Panel'!$G$39</f>
        <v>0</v>
      </c>
      <c r="O618" s="30">
        <f>G618*'Control Panel'!$G$33*'Control Panel'!$G$39</f>
        <v>0</v>
      </c>
      <c r="P618" s="37"/>
    </row>
    <row r="619" spans="1:16" ht="15.75" hidden="1" customHeight="1" thickBot="1" x14ac:dyDescent="0.4">
      <c r="A619" s="23" t="s">
        <v>40</v>
      </c>
      <c r="B619" s="161"/>
      <c r="D619" s="76" t="str">
        <f>'Control Panel'!$E$40</f>
        <v>Future</v>
      </c>
      <c r="E619" s="83">
        <f>COUNTIFS('Module 49'!$C:$C,'Control Panel'!$F$31,'Module 49'!$AB:$AB,'Control Panel'!$F$40)</f>
        <v>0</v>
      </c>
      <c r="F619" s="84">
        <f>COUNTIFS('Module 49'!$C:$C,'Control Panel'!$F$32,'Module 49'!$AB:$AB,'Control Panel'!$F$40)</f>
        <v>0</v>
      </c>
      <c r="G619" s="85">
        <f>COUNTIFS('Module 49'!$C:$C,'Control Panel'!$F$33,'Module 49'!$AB:$AB,'Control Panel'!$F$40)</f>
        <v>0</v>
      </c>
      <c r="H619" s="73">
        <f t="shared" si="102"/>
        <v>0</v>
      </c>
      <c r="I619" s="145">
        <f>COUNTIFS('Module 49'!$G:$G,"&lt;&gt;",'Module 49'!$AB:$AB,'Control Panel'!$F$40)</f>
        <v>0</v>
      </c>
      <c r="J619" s="138"/>
      <c r="L619" s="38" t="str">
        <f>'Control Panel'!$F$40</f>
        <v>F</v>
      </c>
      <c r="M619" s="30">
        <f>E619*'Control Panel'!$G$31*'Control Panel'!$G$40</f>
        <v>0</v>
      </c>
      <c r="N619" s="30">
        <f>F619*'Control Panel'!$G$32*'Control Panel'!$G$40</f>
        <v>0</v>
      </c>
      <c r="O619" s="30">
        <f>G619*'Control Panel'!$G$33*'Control Panel'!$G$40</f>
        <v>0</v>
      </c>
      <c r="P619" s="37"/>
    </row>
    <row r="620" spans="1:16" ht="15.75" hidden="1" customHeight="1" thickBot="1" x14ac:dyDescent="0.4">
      <c r="A620" s="26" t="str">
        <f>IF('Module 30'!$AC$12&gt;0,"Yes","No")</f>
        <v>No</v>
      </c>
      <c r="B620" s="162">
        <f>IF(A620="Yes",1,0)</f>
        <v>0</v>
      </c>
      <c r="D620" s="89" t="str">
        <f>'Control Panel'!$E$41</f>
        <v>Not Available</v>
      </c>
      <c r="E620" s="80">
        <f>COUNTIFS('Module 49'!$C:$C,'Control Panel'!$F$31,'Module 49'!$AB:$AB,'Control Panel'!$F$41)</f>
        <v>0</v>
      </c>
      <c r="F620" s="81">
        <f>COUNTIFS('Module 49'!$C:$C,'Control Panel'!$F$32,'Module 49'!$AB:$AB,'Control Panel'!$F$41)</f>
        <v>0</v>
      </c>
      <c r="G620" s="82">
        <f>COUNTIFS('Module 49'!$C:$C,'Control Panel'!$F$33,'Module 49'!$AB:$AB,'Control Panel'!$F$41)</f>
        <v>0</v>
      </c>
      <c r="H620" s="71">
        <f t="shared" si="102"/>
        <v>0</v>
      </c>
      <c r="I620" s="146">
        <f>COUNTIFS('Module 49'!$G:$G,"&lt;&gt;",'Module 49'!$AB:$AB,'Control Panel'!$F$41)</f>
        <v>0</v>
      </c>
      <c r="J620" s="138"/>
      <c r="L620" s="38" t="str">
        <f>'Control Panel'!$F$41</f>
        <v>N</v>
      </c>
      <c r="M620" s="30">
        <f>E620*'Control Panel'!$G$31*'Control Panel'!$G$41</f>
        <v>0</v>
      </c>
      <c r="N620" s="30">
        <f>F620*'Control Panel'!$G$32*'Control Panel'!$G$41</f>
        <v>0</v>
      </c>
      <c r="O620" s="30">
        <f>G620*'Control Panel'!$G$33*'Control Panel'!$G$41</f>
        <v>0</v>
      </c>
      <c r="P620" s="37"/>
    </row>
    <row r="621" spans="1:16" ht="15.75" hidden="1" customHeight="1" thickBot="1" x14ac:dyDescent="0.4">
      <c r="D621" s="86" t="str">
        <f>$D$93</f>
        <v>Total:</v>
      </c>
      <c r="E621" s="87">
        <f>SUM(E615:E620)</f>
        <v>0</v>
      </c>
      <c r="F621" s="87">
        <f>SUM(F615:F620)</f>
        <v>0</v>
      </c>
      <c r="G621" s="87">
        <f>SUM(G615:G620)</f>
        <v>0</v>
      </c>
      <c r="H621" s="88">
        <f>SUM(H615:H620)</f>
        <v>0</v>
      </c>
      <c r="I621" s="88">
        <f>SUM(I615:I620)</f>
        <v>0</v>
      </c>
      <c r="J621" s="164"/>
      <c r="L621" s="38" t="str">
        <f>D621</f>
        <v>Total:</v>
      </c>
      <c r="M621" s="30">
        <f>SUM(M615:M620)</f>
        <v>0</v>
      </c>
      <c r="N621" s="30">
        <f>SUM(N615:N620)</f>
        <v>0</v>
      </c>
      <c r="O621" s="30">
        <f>SUM(O615:O620)</f>
        <v>0</v>
      </c>
      <c r="P621" s="37"/>
    </row>
    <row r="622" spans="1:16" ht="15.75" hidden="1" customHeight="1" thickBot="1" x14ac:dyDescent="0.4">
      <c r="D622" s="61"/>
      <c r="H622" s="4"/>
      <c r="L622" s="30" t="s">
        <v>45</v>
      </c>
      <c r="M622" s="39" t="str">
        <f t="shared" ref="M622:O622" si="103">IF(M614=0,"NA",M621/M614)</f>
        <v>NA</v>
      </c>
      <c r="N622" s="39" t="str">
        <f t="shared" si="103"/>
        <v>NA</v>
      </c>
      <c r="O622" s="39" t="str">
        <f t="shared" si="103"/>
        <v>NA</v>
      </c>
      <c r="P622" s="37"/>
    </row>
    <row r="623" spans="1:16" ht="15.75" hidden="1" customHeight="1" thickBot="1" x14ac:dyDescent="0.4">
      <c r="D623" s="449" t="str">
        <f>'Control Panel'!F96&amp;" - "&amp;'Control Panel'!E96</f>
        <v>4.51 - Module 50</v>
      </c>
      <c r="E623" s="450"/>
      <c r="F623" s="450"/>
      <c r="G623" s="20"/>
      <c r="H623" s="20"/>
      <c r="I623" s="20" t="str">
        <f>$I$84</f>
        <v xml:space="preserve">Overall Compliance: </v>
      </c>
      <c r="J623" s="21" t="str">
        <f>IF(SUM(M632:O632)=0,"N/A",SUM(M632:O632)/SUM(M625:O625))</f>
        <v>N/A</v>
      </c>
      <c r="L623" s="30"/>
      <c r="M623" s="30"/>
      <c r="N623" s="30"/>
      <c r="O623" s="30"/>
      <c r="P623" s="37"/>
    </row>
    <row r="624" spans="1:16" ht="15.75" hidden="1" customHeight="1" thickBot="1" x14ac:dyDescent="0.4">
      <c r="D624" s="451" t="str">
        <f>$D$85</f>
        <v>Availability</v>
      </c>
      <c r="E624" s="453" t="str">
        <f>$E$85</f>
        <v>Priority</v>
      </c>
      <c r="F624" s="453"/>
      <c r="G624" s="453"/>
      <c r="H624" s="454" t="str">
        <f>$H$85</f>
        <v>Total</v>
      </c>
      <c r="I624" s="456" t="str">
        <f>$I$85</f>
        <v>Comments</v>
      </c>
      <c r="J624" s="469" t="str">
        <f>$J$85</f>
        <v>Availability by Type</v>
      </c>
      <c r="L624" s="30"/>
      <c r="M624" s="38" t="str">
        <f>'Control Panel'!$F$31</f>
        <v>H</v>
      </c>
      <c r="N624" s="38" t="str">
        <f>'Control Panel'!$F$32</f>
        <v>M</v>
      </c>
      <c r="O624" s="38" t="str">
        <f>'Control Panel'!$F$33</f>
        <v>L</v>
      </c>
      <c r="P624" s="37"/>
    </row>
    <row r="625" spans="1:16" ht="15.75" hidden="1" customHeight="1" thickBot="1" x14ac:dyDescent="0.4">
      <c r="D625" s="452"/>
      <c r="E625" s="77" t="str">
        <f>'Control Panel'!$E$31</f>
        <v>High</v>
      </c>
      <c r="F625" s="78" t="str">
        <f>'Control Panel'!$E$32</f>
        <v>Medium</v>
      </c>
      <c r="G625" s="79" t="str">
        <f>'Control Panel'!$E$33</f>
        <v>Low</v>
      </c>
      <c r="H625" s="455"/>
      <c r="I625" s="457"/>
      <c r="J625" s="470"/>
      <c r="L625" s="38" t="s">
        <v>44</v>
      </c>
      <c r="M625" s="30">
        <f>E632*'Control Panel'!$G$31*'Control Panel'!$G$36</f>
        <v>0</v>
      </c>
      <c r="N625" s="30">
        <f>F632*'Control Panel'!$G$32*'Control Panel'!$G$36</f>
        <v>0</v>
      </c>
      <c r="O625" s="30">
        <f>G632*'Control Panel'!$G$33*'Control Panel'!$G$36</f>
        <v>0</v>
      </c>
      <c r="P625" s="37"/>
    </row>
    <row r="626" spans="1:16" ht="15.75" hidden="1" customHeight="1" thickBot="1" x14ac:dyDescent="0.4">
      <c r="D626" s="90" t="str">
        <f>'Control Panel'!$E$36</f>
        <v>Yes</v>
      </c>
      <c r="E626" s="83">
        <f>COUNTIFS('Module 50'!$C:$C,'Control Panel'!$F$31,'Module 50'!$AB:$AB,'Control Panel'!$F$36)</f>
        <v>0</v>
      </c>
      <c r="F626" s="84">
        <f>COUNTIFS('Module 50'!$C:$C,'Control Panel'!$F$32,'Module 50'!$AB:$AB,'Control Panel'!$F$36)</f>
        <v>0</v>
      </c>
      <c r="G626" s="85">
        <f>COUNTIFS('Module 50'!$C:$C,'Control Panel'!$F$33,'Module 50'!$AB:$AB,'Control Panel'!$F$36)</f>
        <v>0</v>
      </c>
      <c r="H626" s="73">
        <f>SUM(E626:G626)</f>
        <v>0</v>
      </c>
      <c r="I626" s="145">
        <f>COUNTIFS('Module 50'!$G:$G,"&lt;&gt;",'Module 50'!$AB:$AB,'Control Panel'!$F$36)</f>
        <v>0</v>
      </c>
      <c r="J626" s="74"/>
      <c r="L626" s="38" t="str">
        <f>'Control Panel'!$F$36</f>
        <v>Y</v>
      </c>
      <c r="M626" s="30">
        <f>E626*'Control Panel'!$G$31*'Control Panel'!$G$36</f>
        <v>0</v>
      </c>
      <c r="N626" s="30">
        <f>F626*'Control Panel'!$G$32*'Control Panel'!$G$36</f>
        <v>0</v>
      </c>
      <c r="O626" s="30">
        <f>G626*'Control Panel'!$G$33*'Control Panel'!$G$36</f>
        <v>0</v>
      </c>
      <c r="P626" s="37"/>
    </row>
    <row r="627" spans="1:16" ht="15.75" hidden="1" customHeight="1" thickBot="1" x14ac:dyDescent="0.4">
      <c r="D627" s="70" t="str">
        <f>'Control Panel'!$E$37</f>
        <v>Reporting</v>
      </c>
      <c r="E627" s="80">
        <f>COUNTIFS('Module 50'!$C:$C,'Control Panel'!$F$31,'Module 50'!$AB:$AB,'Control Panel'!$F$37)</f>
        <v>0</v>
      </c>
      <c r="F627" s="81">
        <f>COUNTIFS('Module 50'!$C:$C,'Control Panel'!$F$32,'Module 50'!$AB:$AB,'Control Panel'!$F$37)</f>
        <v>0</v>
      </c>
      <c r="G627" s="82">
        <f>COUNTIFS('Module 50'!$C:$C,'Control Panel'!$F$33,'Module 50'!$AB:$AB,'Control Panel'!$F$37)</f>
        <v>0</v>
      </c>
      <c r="H627" s="71">
        <f t="shared" ref="H627:H631" si="104">SUM(E627:G627)</f>
        <v>0</v>
      </c>
      <c r="I627" s="146">
        <f>COUNTIFS('Module 50'!$G:$G,"&lt;&gt;",'Module 50'!$AB:$AB,'Control Panel'!$F$37)</f>
        <v>0</v>
      </c>
      <c r="J627" s="138"/>
      <c r="L627" s="38" t="str">
        <f>'Control Panel'!$F$37</f>
        <v>R</v>
      </c>
      <c r="M627" s="30">
        <f>E627*'Control Panel'!$G$31*'Control Panel'!$G$37</f>
        <v>0</v>
      </c>
      <c r="N627" s="30">
        <f>F627*'Control Panel'!$G$32*'Control Panel'!$G$37</f>
        <v>0</v>
      </c>
      <c r="O627" s="30">
        <f>G627*'Control Panel'!$G$33*'Control Panel'!$G$37</f>
        <v>0</v>
      </c>
      <c r="P627" s="37"/>
    </row>
    <row r="628" spans="1:16" ht="15.75" hidden="1" customHeight="1" thickBot="1" x14ac:dyDescent="0.4">
      <c r="D628" s="72" t="str">
        <f>'Control Panel'!$E$38</f>
        <v>Third Party</v>
      </c>
      <c r="E628" s="83">
        <f>COUNTIFS('Module 50'!$C:$C,'Control Panel'!$F$31,'Module 50'!$AB:$AB,'Control Panel'!$F$38)</f>
        <v>0</v>
      </c>
      <c r="F628" s="84">
        <f>COUNTIFS('Module 50'!$C:$C,'Control Panel'!$F$32,'Module 50'!$AB:$AB,'Control Panel'!$F$38)</f>
        <v>0</v>
      </c>
      <c r="G628" s="85">
        <f>COUNTIFS('Module 50'!$C:$C,'Control Panel'!$F$33,'Module 50'!$AB:$AB,'Control Panel'!$F$38)</f>
        <v>0</v>
      </c>
      <c r="H628" s="73">
        <f t="shared" si="104"/>
        <v>0</v>
      </c>
      <c r="I628" s="145">
        <f>COUNTIFS('Module 50'!$G:$G,"&lt;&gt;",'Module 50'!$AB:$AB,'Control Panel'!$F$38)</f>
        <v>0</v>
      </c>
      <c r="J628" s="138"/>
      <c r="L628" s="38" t="str">
        <f>'Control Panel'!$F$38</f>
        <v>T</v>
      </c>
      <c r="M628" s="30">
        <f>E628*'Control Panel'!$G$31*'Control Panel'!$G$38</f>
        <v>0</v>
      </c>
      <c r="N628" s="30">
        <f>F628*'Control Panel'!$G$32*'Control Panel'!$G$38</f>
        <v>0</v>
      </c>
      <c r="O628" s="30">
        <f>G628*'Control Panel'!$G$33*'Control Panel'!$G$38</f>
        <v>0</v>
      </c>
      <c r="P628" s="37"/>
    </row>
    <row r="629" spans="1:16" ht="15.75" hidden="1" customHeight="1" thickBot="1" x14ac:dyDescent="0.4">
      <c r="A629" s="22" t="s">
        <v>39</v>
      </c>
      <c r="B629" s="160"/>
      <c r="D629" s="75" t="str">
        <f>'Control Panel'!$E$39</f>
        <v>Modification</v>
      </c>
      <c r="E629" s="80">
        <f>COUNTIFS('Module 50'!$C:$C,'Control Panel'!$F$31,'Module 50'!$AB:$AB,'Control Panel'!$F$39)</f>
        <v>0</v>
      </c>
      <c r="F629" s="81">
        <f>COUNTIFS('Module 50'!$C:$C,'Control Panel'!$F$32,'Module 50'!$AB:$AB,'Control Panel'!$F$39)</f>
        <v>0</v>
      </c>
      <c r="G629" s="82">
        <f>COUNTIFS('Module 50'!$C:$C,'Control Panel'!$F$33,'Module 50'!$AB:$AB,'Control Panel'!$F$39)</f>
        <v>0</v>
      </c>
      <c r="H629" s="71">
        <f t="shared" si="104"/>
        <v>0</v>
      </c>
      <c r="I629" s="146">
        <f>COUNTIFS('Module 50'!$G:$G,"&lt;&gt;",'Module 50'!$AB:$AB,'Control Panel'!$F$39)</f>
        <v>0</v>
      </c>
      <c r="J629" s="138"/>
      <c r="L629" s="38" t="str">
        <f>'Control Panel'!$F$39</f>
        <v>M</v>
      </c>
      <c r="M629" s="30">
        <f>E629*'Control Panel'!$G$31*'Control Panel'!$G$39</f>
        <v>0</v>
      </c>
      <c r="N629" s="30">
        <f>F629*'Control Panel'!$G$32*'Control Panel'!$G$39</f>
        <v>0</v>
      </c>
      <c r="O629" s="30">
        <f>G629*'Control Panel'!$G$33*'Control Panel'!$G$39</f>
        <v>0</v>
      </c>
      <c r="P629" s="37"/>
    </row>
    <row r="630" spans="1:16" ht="15.75" hidden="1" customHeight="1" thickBot="1" x14ac:dyDescent="0.4">
      <c r="A630" s="23" t="s">
        <v>40</v>
      </c>
      <c r="B630" s="161"/>
      <c r="D630" s="76" t="str">
        <f>'Control Panel'!$E$40</f>
        <v>Future</v>
      </c>
      <c r="E630" s="83">
        <f>COUNTIFS('Module 50'!$C:$C,'Control Panel'!$F$31,'Module 50'!$AB:$AB,'Control Panel'!$F$40)</f>
        <v>0</v>
      </c>
      <c r="F630" s="84">
        <f>COUNTIFS('Module 50'!$C:$C,'Control Panel'!$F$32,'Module 50'!$AB:$AB,'Control Panel'!$F$40)</f>
        <v>0</v>
      </c>
      <c r="G630" s="85">
        <f>COUNTIFS('Module 50'!$C:$C,'Control Panel'!$F$33,'Module 50'!$AB:$AB,'Control Panel'!$F$40)</f>
        <v>0</v>
      </c>
      <c r="H630" s="73">
        <f t="shared" si="104"/>
        <v>0</v>
      </c>
      <c r="I630" s="145">
        <f>COUNTIFS('Module 50'!$G:$G,"&lt;&gt;",'Module 50'!$AB:$AB,'Control Panel'!$F$40)</f>
        <v>0</v>
      </c>
      <c r="J630" s="138"/>
      <c r="L630" s="38" t="str">
        <f>'Control Panel'!$F$40</f>
        <v>F</v>
      </c>
      <c r="M630" s="30">
        <f>E630*'Control Panel'!$G$31*'Control Panel'!$G$40</f>
        <v>0</v>
      </c>
      <c r="N630" s="30">
        <f>F630*'Control Panel'!$G$32*'Control Panel'!$G$40</f>
        <v>0</v>
      </c>
      <c r="O630" s="30">
        <f>G630*'Control Panel'!$G$33*'Control Panel'!$G$40</f>
        <v>0</v>
      </c>
      <c r="P630" s="37"/>
    </row>
    <row r="631" spans="1:16" ht="15.75" hidden="1" customHeight="1" thickBot="1" x14ac:dyDescent="0.4">
      <c r="A631" s="26" t="str">
        <f>IF('Module 30'!$AC$12&gt;0,"Yes","No")</f>
        <v>No</v>
      </c>
      <c r="B631" s="162">
        <f>IF(A631="Yes",1,0)</f>
        <v>0</v>
      </c>
      <c r="D631" s="89" t="str">
        <f>'Control Panel'!$E$41</f>
        <v>Not Available</v>
      </c>
      <c r="E631" s="80">
        <f>COUNTIFS('Module 50'!$C:$C,'Control Panel'!$F$31,'Module 50'!$AB:$AB,'Control Panel'!$F$41)</f>
        <v>0</v>
      </c>
      <c r="F631" s="81">
        <f>COUNTIFS('Module 50'!$C:$C,'Control Panel'!$F$32,'Module 50'!$AB:$AB,'Control Panel'!$F$41)</f>
        <v>0</v>
      </c>
      <c r="G631" s="82">
        <f>COUNTIFS('Module 50'!$C:$C,'Control Panel'!$F$33,'Module 50'!$AB:$AB,'Control Panel'!$F$41)</f>
        <v>0</v>
      </c>
      <c r="H631" s="71">
        <f t="shared" si="104"/>
        <v>0</v>
      </c>
      <c r="I631" s="146">
        <f>COUNTIFS('Module 50'!$G:$G,"&lt;&gt;",'Module 50'!$AB:$AB,'Control Panel'!$F$41)</f>
        <v>0</v>
      </c>
      <c r="J631" s="138"/>
      <c r="L631" s="38" t="str">
        <f>'Control Panel'!$F$41</f>
        <v>N</v>
      </c>
      <c r="M631" s="30">
        <f>E631*'Control Panel'!$G$31*'Control Panel'!$G$41</f>
        <v>0</v>
      </c>
      <c r="N631" s="30">
        <f>F631*'Control Panel'!$G$32*'Control Panel'!$G$41</f>
        <v>0</v>
      </c>
      <c r="O631" s="30">
        <f>G631*'Control Panel'!$G$33*'Control Panel'!$G$41</f>
        <v>0</v>
      </c>
      <c r="P631" s="37"/>
    </row>
    <row r="632" spans="1:16" ht="15.75" hidden="1" customHeight="1" thickBot="1" x14ac:dyDescent="0.4">
      <c r="D632" s="86" t="str">
        <f>$D$93</f>
        <v>Total:</v>
      </c>
      <c r="E632" s="87">
        <f>SUM(E626:E631)</f>
        <v>0</v>
      </c>
      <c r="F632" s="87">
        <f>SUM(F626:F631)</f>
        <v>0</v>
      </c>
      <c r="G632" s="87">
        <f>SUM(G626:G631)</f>
        <v>0</v>
      </c>
      <c r="H632" s="88">
        <f>SUM(H626:H631)</f>
        <v>0</v>
      </c>
      <c r="I632" s="88">
        <f>SUM(I626:I631)</f>
        <v>0</v>
      </c>
      <c r="J632" s="164"/>
      <c r="L632" s="38" t="str">
        <f>D632</f>
        <v>Total:</v>
      </c>
      <c r="M632" s="30">
        <f>SUM(M626:M631)</f>
        <v>0</v>
      </c>
      <c r="N632" s="30">
        <f>SUM(N626:N631)</f>
        <v>0</v>
      </c>
      <c r="O632" s="30">
        <f>SUM(O626:O631)</f>
        <v>0</v>
      </c>
      <c r="P632" s="37"/>
    </row>
    <row r="633" spans="1:16" ht="15.75" customHeight="1" thickBot="1" x14ac:dyDescent="0.4">
      <c r="L633" s="30" t="s">
        <v>45</v>
      </c>
      <c r="M633" s="39" t="str">
        <f t="shared" ref="M633:O633" si="105">IF(M625=0,"NA",M632/M625)</f>
        <v>NA</v>
      </c>
      <c r="N633" s="39" t="str">
        <f t="shared" si="105"/>
        <v>NA</v>
      </c>
      <c r="O633" s="39" t="str">
        <f t="shared" si="105"/>
        <v>NA</v>
      </c>
      <c r="P633" s="37"/>
    </row>
    <row r="634" spans="1:16" ht="15.75" customHeight="1" thickBot="1" x14ac:dyDescent="0.4">
      <c r="D634" s="472" t="s">
        <v>203</v>
      </c>
      <c r="E634" s="473"/>
      <c r="F634" s="473"/>
      <c r="G634" s="195"/>
      <c r="H634" s="196"/>
      <c r="I634" s="195"/>
      <c r="J634" s="197"/>
      <c r="L634" s="30"/>
      <c r="M634" s="30"/>
      <c r="N634" s="30"/>
      <c r="O634" s="30"/>
      <c r="P634" s="37"/>
    </row>
    <row r="635" spans="1:16" ht="15.75" customHeight="1" thickBot="1" x14ac:dyDescent="0.4">
      <c r="D635" s="474" t="str">
        <f>$D$85</f>
        <v>Availability</v>
      </c>
      <c r="E635" s="475" t="str">
        <f>$E$85</f>
        <v>Priority</v>
      </c>
      <c r="F635" s="475"/>
      <c r="G635" s="475"/>
      <c r="H635" s="455" t="str">
        <f>$H$85</f>
        <v>Total</v>
      </c>
      <c r="I635" s="457" t="str">
        <f>$I$85</f>
        <v>Comments</v>
      </c>
      <c r="J635" s="476" t="str">
        <f>$J$85</f>
        <v>Availability by Type</v>
      </c>
      <c r="L635" s="30"/>
      <c r="M635" s="30"/>
      <c r="N635" s="30"/>
      <c r="O635" s="30"/>
      <c r="P635" s="37"/>
    </row>
    <row r="636" spans="1:16" ht="15.75" customHeight="1" thickBot="1" x14ac:dyDescent="0.4">
      <c r="D636" s="474"/>
      <c r="E636" s="48" t="str">
        <f>'Control Panel'!$E$31</f>
        <v>High</v>
      </c>
      <c r="F636" s="48" t="str">
        <f>'Control Panel'!$E$32</f>
        <v>Medium</v>
      </c>
      <c r="G636" s="48" t="str">
        <f>'Control Panel'!$E$33</f>
        <v>Low</v>
      </c>
      <c r="H636" s="455"/>
      <c r="I636" s="457"/>
      <c r="J636" s="477"/>
      <c r="L636" s="30"/>
      <c r="M636" s="30"/>
      <c r="N636" s="30"/>
      <c r="O636" s="30"/>
      <c r="P636" s="37"/>
    </row>
    <row r="637" spans="1:16" ht="15.75" customHeight="1" thickBot="1" x14ac:dyDescent="0.4">
      <c r="D637" s="183" t="str">
        <f>'Control Panel'!$E$36</f>
        <v>Yes</v>
      </c>
      <c r="E637" s="83">
        <f>E626+E615+E604+E593+E582+E571+E560+E549+E538+E527+E516+E505+E494+E483+E472+E461+E450+E439+E428+E417+E406+E395+E384+E373+E362+E351+E340+E329+E318+E307+E296+E285+E274+E263+E252+E241+E230+E219+E208+E197+E186+E175+E164+E153+E142+E131+E120+E109+E98+E87</f>
        <v>0</v>
      </c>
      <c r="F637" s="84">
        <f t="shared" ref="F637:I642" si="106">F626+F615+F604+F593+F582+F571+F560+F549+F538+F527+F516+F505+F494+F483+F472+F461+F450+F439+F428+F417+F406+F395+F384+F373+F362+F351+F340+F329+F318+F307+F296+F285+F274+F263+F252+F241+F230+F219+F208+F197+F186+F175+F164+F153+F142+F131+F120+F109+F98+F87</f>
        <v>0</v>
      </c>
      <c r="G637" s="85">
        <f t="shared" si="106"/>
        <v>0</v>
      </c>
      <c r="H637" s="73">
        <f t="shared" si="106"/>
        <v>0</v>
      </c>
      <c r="I637" s="145">
        <f t="shared" si="106"/>
        <v>0</v>
      </c>
      <c r="J637" s="184"/>
      <c r="L637" s="30"/>
      <c r="M637" s="30"/>
      <c r="N637" s="30"/>
      <c r="O637" s="30"/>
      <c r="P637" s="37"/>
    </row>
    <row r="638" spans="1:16" ht="15.75" customHeight="1" thickBot="1" x14ac:dyDescent="0.4">
      <c r="D638" s="185" t="str">
        <f>'Control Panel'!$E$37</f>
        <v>Reporting</v>
      </c>
      <c r="E638" s="80">
        <f t="shared" ref="E638:G642" si="107">E627+E616+E605+E594+E583+E572+E561+E550+E539+E528+E517+E506+E495+E484+E473+E462+E451+E440+E429+E418+E407+E396+E385+E374+E363+E352+E341+E330+E319+E308+E297+E286+E275+E264+E253+E242+E231+E220+E209+E198+E187+E176+E165+E154+E143+E132+E121+E110+E99+E88</f>
        <v>0</v>
      </c>
      <c r="F638" s="81">
        <f t="shared" si="107"/>
        <v>0</v>
      </c>
      <c r="G638" s="82">
        <f t="shared" si="107"/>
        <v>0</v>
      </c>
      <c r="H638" s="71">
        <f t="shared" si="106"/>
        <v>0</v>
      </c>
      <c r="I638" s="146">
        <f t="shared" si="106"/>
        <v>0</v>
      </c>
      <c r="J638" s="186"/>
    </row>
    <row r="639" spans="1:16" ht="15.75" customHeight="1" thickBot="1" x14ac:dyDescent="0.4">
      <c r="D639" s="187" t="str">
        <f>'Control Panel'!$E$38</f>
        <v>Third Party</v>
      </c>
      <c r="E639" s="83">
        <f t="shared" si="107"/>
        <v>0</v>
      </c>
      <c r="F639" s="84">
        <f t="shared" si="107"/>
        <v>0</v>
      </c>
      <c r="G639" s="85">
        <f t="shared" si="107"/>
        <v>0</v>
      </c>
      <c r="H639" s="73">
        <f t="shared" si="106"/>
        <v>0</v>
      </c>
      <c r="I639" s="145">
        <f t="shared" si="106"/>
        <v>0</v>
      </c>
      <c r="J639" s="186"/>
    </row>
    <row r="640" spans="1:16" ht="15.75" customHeight="1" thickBot="1" x14ac:dyDescent="0.4">
      <c r="D640" s="188" t="str">
        <f>'Control Panel'!$E$39</f>
        <v>Modification</v>
      </c>
      <c r="E640" s="80">
        <f>E629+E618+E607+E596+E585+E574+E563+E552+E541+E530+E519+E508+E497+E486+E475+E464+E453+E442+E431+E420+E409+E398+E387+E376+E365+E354+E343+E332+E321+E310+E299+E288+E277+E266+E255+E244+E233+E222+E211+E200+E189+E178+E167+E156+E145+E134+E123+E112+E101+E90</f>
        <v>0</v>
      </c>
      <c r="F640" s="81">
        <f t="shared" si="107"/>
        <v>0</v>
      </c>
      <c r="G640" s="82">
        <f t="shared" si="107"/>
        <v>0</v>
      </c>
      <c r="H640" s="71">
        <f t="shared" si="106"/>
        <v>0</v>
      </c>
      <c r="I640" s="146">
        <f t="shared" si="106"/>
        <v>0</v>
      </c>
      <c r="J640" s="186"/>
    </row>
    <row r="641" spans="4:10" ht="15.75" customHeight="1" thickBot="1" x14ac:dyDescent="0.4">
      <c r="D641" s="189" t="str">
        <f>'Control Panel'!$E$40</f>
        <v>Future</v>
      </c>
      <c r="E641" s="83">
        <f t="shared" si="107"/>
        <v>0</v>
      </c>
      <c r="F641" s="84">
        <f t="shared" si="107"/>
        <v>0</v>
      </c>
      <c r="G641" s="85">
        <f t="shared" si="107"/>
        <v>0</v>
      </c>
      <c r="H641" s="73">
        <f t="shared" si="106"/>
        <v>0</v>
      </c>
      <c r="I641" s="145">
        <f t="shared" si="106"/>
        <v>0</v>
      </c>
      <c r="J641" s="186"/>
    </row>
    <row r="642" spans="4:10" ht="15.75" customHeight="1" thickBot="1" x14ac:dyDescent="0.4">
      <c r="D642" s="190" t="str">
        <f>'Control Panel'!$E$41</f>
        <v>Not Available</v>
      </c>
      <c r="E642" s="80">
        <f t="shared" si="107"/>
        <v>2091</v>
      </c>
      <c r="F642" s="81">
        <f t="shared" si="107"/>
        <v>316</v>
      </c>
      <c r="G642" s="82">
        <f t="shared" si="107"/>
        <v>251</v>
      </c>
      <c r="H642" s="71">
        <f t="shared" si="106"/>
        <v>2658</v>
      </c>
      <c r="I642" s="146">
        <f t="shared" si="106"/>
        <v>0</v>
      </c>
      <c r="J642" s="186"/>
    </row>
    <row r="643" spans="4:10" ht="15.75" customHeight="1" thickBot="1" x14ac:dyDescent="0.4">
      <c r="D643" s="191" t="str">
        <f>$D$93</f>
        <v>Total:</v>
      </c>
      <c r="E643" s="192">
        <f>SUM(E637:E642)</f>
        <v>2091</v>
      </c>
      <c r="F643" s="192">
        <f>SUM(F637:F642)</f>
        <v>316</v>
      </c>
      <c r="G643" s="192">
        <f>SUM(G637:G642)</f>
        <v>251</v>
      </c>
      <c r="H643" s="193">
        <f>SUM(H637:H642)</f>
        <v>2658</v>
      </c>
      <c r="I643" s="193">
        <f>SUM(I637:I642)</f>
        <v>0</v>
      </c>
      <c r="J643" s="194"/>
    </row>
  </sheetData>
  <mergeCells count="381">
    <mergeCell ref="J635:J636"/>
    <mergeCell ref="J569:J570"/>
    <mergeCell ref="J580:J581"/>
    <mergeCell ref="J591:J592"/>
    <mergeCell ref="J602:J603"/>
    <mergeCell ref="J613:J614"/>
    <mergeCell ref="J624:J625"/>
    <mergeCell ref="J503:J504"/>
    <mergeCell ref="J514:J515"/>
    <mergeCell ref="J525:J526"/>
    <mergeCell ref="J536:J537"/>
    <mergeCell ref="J547:J548"/>
    <mergeCell ref="J558:J559"/>
    <mergeCell ref="J437:J438"/>
    <mergeCell ref="J448:J449"/>
    <mergeCell ref="J459:J460"/>
    <mergeCell ref="J470:J471"/>
    <mergeCell ref="J481:J482"/>
    <mergeCell ref="J492:J493"/>
    <mergeCell ref="J371:J372"/>
    <mergeCell ref="J382:J383"/>
    <mergeCell ref="J393:J394"/>
    <mergeCell ref="J404:J405"/>
    <mergeCell ref="J415:J416"/>
    <mergeCell ref="J426:J427"/>
    <mergeCell ref="J305:J306"/>
    <mergeCell ref="J316:J317"/>
    <mergeCell ref="J327:J328"/>
    <mergeCell ref="J338:J339"/>
    <mergeCell ref="J349:J350"/>
    <mergeCell ref="J360:J361"/>
    <mergeCell ref="J239:J240"/>
    <mergeCell ref="J250:J251"/>
    <mergeCell ref="J261:J262"/>
    <mergeCell ref="J272:J273"/>
    <mergeCell ref="J283:J284"/>
    <mergeCell ref="J294:J295"/>
    <mergeCell ref="J184:J185"/>
    <mergeCell ref="J195:J196"/>
    <mergeCell ref="J206:J207"/>
    <mergeCell ref="J217:J218"/>
    <mergeCell ref="J228:J229"/>
    <mergeCell ref="J107:J108"/>
    <mergeCell ref="J118:J119"/>
    <mergeCell ref="J129:J130"/>
    <mergeCell ref="J140:J141"/>
    <mergeCell ref="J151:J152"/>
    <mergeCell ref="J162:J163"/>
    <mergeCell ref="J96:J97"/>
    <mergeCell ref="D624:D625"/>
    <mergeCell ref="E624:G624"/>
    <mergeCell ref="H624:H625"/>
    <mergeCell ref="I624:I625"/>
    <mergeCell ref="D634:F634"/>
    <mergeCell ref="D635:D636"/>
    <mergeCell ref="E635:G635"/>
    <mergeCell ref="H635:H636"/>
    <mergeCell ref="I635:I636"/>
    <mergeCell ref="D612:F612"/>
    <mergeCell ref="D613:D614"/>
    <mergeCell ref="E613:G613"/>
    <mergeCell ref="H613:H614"/>
    <mergeCell ref="I613:I614"/>
    <mergeCell ref="D623:F623"/>
    <mergeCell ref="D591:D592"/>
    <mergeCell ref="E591:G591"/>
    <mergeCell ref="H591:H592"/>
    <mergeCell ref="I591:I592"/>
    <mergeCell ref="D601:F601"/>
    <mergeCell ref="D602:D603"/>
    <mergeCell ref="E602:G602"/>
    <mergeCell ref="J173:J174"/>
    <mergeCell ref="H602:H603"/>
    <mergeCell ref="I602:I603"/>
    <mergeCell ref="D579:F579"/>
    <mergeCell ref="D580:D581"/>
    <mergeCell ref="E580:G580"/>
    <mergeCell ref="H580:H581"/>
    <mergeCell ref="I580:I581"/>
    <mergeCell ref="D590:F590"/>
    <mergeCell ref="D558:D559"/>
    <mergeCell ref="E558:G558"/>
    <mergeCell ref="H558:H559"/>
    <mergeCell ref="I558:I559"/>
    <mergeCell ref="D568:F568"/>
    <mergeCell ref="D569:D570"/>
    <mergeCell ref="E569:G569"/>
    <mergeCell ref="H569:H570"/>
    <mergeCell ref="I569:I570"/>
    <mergeCell ref="D546:F546"/>
    <mergeCell ref="D547:D548"/>
    <mergeCell ref="E547:G547"/>
    <mergeCell ref="H547:H548"/>
    <mergeCell ref="I547:I548"/>
    <mergeCell ref="D557:F557"/>
    <mergeCell ref="D525:D526"/>
    <mergeCell ref="E525:G525"/>
    <mergeCell ref="H525:H526"/>
    <mergeCell ref="I525:I526"/>
    <mergeCell ref="D535:F535"/>
    <mergeCell ref="D536:D537"/>
    <mergeCell ref="E536:G536"/>
    <mergeCell ref="H536:H537"/>
    <mergeCell ref="I536:I537"/>
    <mergeCell ref="D513:F513"/>
    <mergeCell ref="D514:D515"/>
    <mergeCell ref="E514:G514"/>
    <mergeCell ref="H514:H515"/>
    <mergeCell ref="I514:I515"/>
    <mergeCell ref="D524:F524"/>
    <mergeCell ref="D492:D493"/>
    <mergeCell ref="E492:G492"/>
    <mergeCell ref="H492:H493"/>
    <mergeCell ref="I492:I493"/>
    <mergeCell ref="D502:F502"/>
    <mergeCell ref="D503:D504"/>
    <mergeCell ref="E503:G503"/>
    <mergeCell ref="H503:H504"/>
    <mergeCell ref="I503:I504"/>
    <mergeCell ref="D480:F480"/>
    <mergeCell ref="D481:D482"/>
    <mergeCell ref="E481:G481"/>
    <mergeCell ref="H481:H482"/>
    <mergeCell ref="I481:I482"/>
    <mergeCell ref="D491:F491"/>
    <mergeCell ref="D459:D460"/>
    <mergeCell ref="E459:G459"/>
    <mergeCell ref="H459:H460"/>
    <mergeCell ref="I459:I460"/>
    <mergeCell ref="D469:F469"/>
    <mergeCell ref="D470:D471"/>
    <mergeCell ref="E470:G470"/>
    <mergeCell ref="H470:H471"/>
    <mergeCell ref="I470:I471"/>
    <mergeCell ref="D447:F447"/>
    <mergeCell ref="D448:D449"/>
    <mergeCell ref="E448:G448"/>
    <mergeCell ref="H448:H449"/>
    <mergeCell ref="I448:I449"/>
    <mergeCell ref="D458:F458"/>
    <mergeCell ref="D426:D427"/>
    <mergeCell ref="E426:G426"/>
    <mergeCell ref="H426:H427"/>
    <mergeCell ref="I426:I427"/>
    <mergeCell ref="D436:F436"/>
    <mergeCell ref="D437:D438"/>
    <mergeCell ref="E437:G437"/>
    <mergeCell ref="H437:H438"/>
    <mergeCell ref="I437:I438"/>
    <mergeCell ref="D414:F414"/>
    <mergeCell ref="D415:D416"/>
    <mergeCell ref="E415:G415"/>
    <mergeCell ref="H415:H416"/>
    <mergeCell ref="I415:I416"/>
    <mergeCell ref="D425:F425"/>
    <mergeCell ref="D393:D394"/>
    <mergeCell ref="E393:G393"/>
    <mergeCell ref="H393:H394"/>
    <mergeCell ref="I393:I394"/>
    <mergeCell ref="D403:F403"/>
    <mergeCell ref="D404:D405"/>
    <mergeCell ref="E404:G404"/>
    <mergeCell ref="H404:H405"/>
    <mergeCell ref="I404:I405"/>
    <mergeCell ref="D381:F381"/>
    <mergeCell ref="D382:D383"/>
    <mergeCell ref="E382:G382"/>
    <mergeCell ref="H382:H383"/>
    <mergeCell ref="I382:I383"/>
    <mergeCell ref="D392:F392"/>
    <mergeCell ref="D360:D361"/>
    <mergeCell ref="E360:G360"/>
    <mergeCell ref="H360:H361"/>
    <mergeCell ref="I360:I361"/>
    <mergeCell ref="D370:F370"/>
    <mergeCell ref="D371:D372"/>
    <mergeCell ref="E371:G371"/>
    <mergeCell ref="H371:H372"/>
    <mergeCell ref="I371:I372"/>
    <mergeCell ref="D348:F348"/>
    <mergeCell ref="D349:D350"/>
    <mergeCell ref="E349:G349"/>
    <mergeCell ref="H349:H350"/>
    <mergeCell ref="I349:I350"/>
    <mergeCell ref="D359:F359"/>
    <mergeCell ref="D327:D328"/>
    <mergeCell ref="E327:G327"/>
    <mergeCell ref="H327:H328"/>
    <mergeCell ref="I327:I328"/>
    <mergeCell ref="D337:F337"/>
    <mergeCell ref="D338:D339"/>
    <mergeCell ref="E338:G338"/>
    <mergeCell ref="H338:H339"/>
    <mergeCell ref="I338:I339"/>
    <mergeCell ref="D315:F315"/>
    <mergeCell ref="D316:D317"/>
    <mergeCell ref="E316:G316"/>
    <mergeCell ref="H316:H317"/>
    <mergeCell ref="I316:I317"/>
    <mergeCell ref="D326:F326"/>
    <mergeCell ref="D294:D295"/>
    <mergeCell ref="E294:G294"/>
    <mergeCell ref="H294:H295"/>
    <mergeCell ref="I294:I295"/>
    <mergeCell ref="D304:F304"/>
    <mergeCell ref="D305:D306"/>
    <mergeCell ref="E305:G305"/>
    <mergeCell ref="H305:H306"/>
    <mergeCell ref="I305:I306"/>
    <mergeCell ref="D282:F282"/>
    <mergeCell ref="D283:D284"/>
    <mergeCell ref="E283:G283"/>
    <mergeCell ref="H283:H284"/>
    <mergeCell ref="I283:I284"/>
    <mergeCell ref="D293:F293"/>
    <mergeCell ref="D261:D262"/>
    <mergeCell ref="E261:G261"/>
    <mergeCell ref="H261:H262"/>
    <mergeCell ref="I261:I262"/>
    <mergeCell ref="D271:F271"/>
    <mergeCell ref="D272:D273"/>
    <mergeCell ref="E272:G272"/>
    <mergeCell ref="H272:H273"/>
    <mergeCell ref="I272:I273"/>
    <mergeCell ref="D249:F249"/>
    <mergeCell ref="D250:D251"/>
    <mergeCell ref="E250:G250"/>
    <mergeCell ref="H250:H251"/>
    <mergeCell ref="I250:I251"/>
    <mergeCell ref="D260:F260"/>
    <mergeCell ref="D228:D229"/>
    <mergeCell ref="E228:G228"/>
    <mergeCell ref="H228:H229"/>
    <mergeCell ref="I228:I229"/>
    <mergeCell ref="D238:F238"/>
    <mergeCell ref="D239:D240"/>
    <mergeCell ref="E239:G239"/>
    <mergeCell ref="H239:H240"/>
    <mergeCell ref="I239:I240"/>
    <mergeCell ref="D216:F216"/>
    <mergeCell ref="D217:D218"/>
    <mergeCell ref="E217:G217"/>
    <mergeCell ref="H217:H218"/>
    <mergeCell ref="I217:I218"/>
    <mergeCell ref="D227:F227"/>
    <mergeCell ref="D195:D196"/>
    <mergeCell ref="E195:G195"/>
    <mergeCell ref="H195:H196"/>
    <mergeCell ref="I195:I196"/>
    <mergeCell ref="D205:F205"/>
    <mergeCell ref="D206:D207"/>
    <mergeCell ref="E206:G206"/>
    <mergeCell ref="H206:H207"/>
    <mergeCell ref="I206:I207"/>
    <mergeCell ref="D183:F183"/>
    <mergeCell ref="D184:D185"/>
    <mergeCell ref="E184:G184"/>
    <mergeCell ref="H184:H185"/>
    <mergeCell ref="I184:I185"/>
    <mergeCell ref="D194:F194"/>
    <mergeCell ref="D162:D163"/>
    <mergeCell ref="E162:G162"/>
    <mergeCell ref="H162:H163"/>
    <mergeCell ref="I162:I163"/>
    <mergeCell ref="D172:F172"/>
    <mergeCell ref="D173:D174"/>
    <mergeCell ref="E173:G173"/>
    <mergeCell ref="H173:H174"/>
    <mergeCell ref="I173:I174"/>
    <mergeCell ref="D150:F150"/>
    <mergeCell ref="D151:D152"/>
    <mergeCell ref="E151:G151"/>
    <mergeCell ref="H151:H152"/>
    <mergeCell ref="I151:I152"/>
    <mergeCell ref="D161:F161"/>
    <mergeCell ref="D129:D130"/>
    <mergeCell ref="E129:G129"/>
    <mergeCell ref="H129:H130"/>
    <mergeCell ref="I129:I130"/>
    <mergeCell ref="D139:F139"/>
    <mergeCell ref="D140:D141"/>
    <mergeCell ref="E140:G140"/>
    <mergeCell ref="H140:H141"/>
    <mergeCell ref="I140:I141"/>
    <mergeCell ref="D117:F117"/>
    <mergeCell ref="D118:D119"/>
    <mergeCell ref="E118:G118"/>
    <mergeCell ref="H118:H119"/>
    <mergeCell ref="I118:I119"/>
    <mergeCell ref="D128:F128"/>
    <mergeCell ref="D96:D97"/>
    <mergeCell ref="E96:G96"/>
    <mergeCell ref="H96:H97"/>
    <mergeCell ref="I96:I97"/>
    <mergeCell ref="D106:F106"/>
    <mergeCell ref="D107:D108"/>
    <mergeCell ref="E107:G107"/>
    <mergeCell ref="H107:H108"/>
    <mergeCell ref="I107:I108"/>
    <mergeCell ref="D84:F84"/>
    <mergeCell ref="D85:D86"/>
    <mergeCell ref="E85:G85"/>
    <mergeCell ref="H85:H86"/>
    <mergeCell ref="I85:I86"/>
    <mergeCell ref="D95:F95"/>
    <mergeCell ref="F77:J77"/>
    <mergeCell ref="F78:J78"/>
    <mergeCell ref="F79:J79"/>
    <mergeCell ref="F80:J80"/>
    <mergeCell ref="F81:J81"/>
    <mergeCell ref="F82:J82"/>
    <mergeCell ref="J85:J86"/>
    <mergeCell ref="D75:J75"/>
    <mergeCell ref="G76:J76"/>
    <mergeCell ref="E61:G61"/>
    <mergeCell ref="E62:G62"/>
    <mergeCell ref="E63:G63"/>
    <mergeCell ref="D64:G64"/>
    <mergeCell ref="D65:G65"/>
    <mergeCell ref="D67:I67"/>
    <mergeCell ref="I69:J70"/>
    <mergeCell ref="E55:G55"/>
    <mergeCell ref="E56:G56"/>
    <mergeCell ref="E57:G57"/>
    <mergeCell ref="E58:G58"/>
    <mergeCell ref="E59:G59"/>
    <mergeCell ref="E60:G60"/>
    <mergeCell ref="E49:G49"/>
    <mergeCell ref="E50:G50"/>
    <mergeCell ref="E51:G51"/>
    <mergeCell ref="E52:G52"/>
    <mergeCell ref="E53:G53"/>
    <mergeCell ref="E54:G54"/>
    <mergeCell ref="E43:G43"/>
    <mergeCell ref="E44:G44"/>
    <mergeCell ref="E45:G45"/>
    <mergeCell ref="E46:G46"/>
    <mergeCell ref="E47:G47"/>
    <mergeCell ref="E48:G48"/>
    <mergeCell ref="E37:G37"/>
    <mergeCell ref="E38:G38"/>
    <mergeCell ref="E39:G39"/>
    <mergeCell ref="E40:G40"/>
    <mergeCell ref="E41:G41"/>
    <mergeCell ref="E42:G42"/>
    <mergeCell ref="E31:G31"/>
    <mergeCell ref="E32:G32"/>
    <mergeCell ref="E33:G33"/>
    <mergeCell ref="E34:G34"/>
    <mergeCell ref="E35:G35"/>
    <mergeCell ref="E36:G36"/>
    <mergeCell ref="E25:G25"/>
    <mergeCell ref="E26:G26"/>
    <mergeCell ref="E27:G27"/>
    <mergeCell ref="E28:G28"/>
    <mergeCell ref="E29:G29"/>
    <mergeCell ref="E30:G30"/>
    <mergeCell ref="E19:G19"/>
    <mergeCell ref="E20:G20"/>
    <mergeCell ref="E21:G21"/>
    <mergeCell ref="E22:G22"/>
    <mergeCell ref="E23:G23"/>
    <mergeCell ref="E24:G24"/>
    <mergeCell ref="E13:G13"/>
    <mergeCell ref="E14:G14"/>
    <mergeCell ref="E15:G15"/>
    <mergeCell ref="E16:G16"/>
    <mergeCell ref="E17:G17"/>
    <mergeCell ref="E18:G18"/>
    <mergeCell ref="D8:J8"/>
    <mergeCell ref="D9:G9"/>
    <mergeCell ref="H9:J9"/>
    <mergeCell ref="D10:G10"/>
    <mergeCell ref="H10:J10"/>
    <mergeCell ref="D11:J11"/>
    <mergeCell ref="A1:B1"/>
    <mergeCell ref="L1:P1"/>
    <mergeCell ref="A2:B2"/>
    <mergeCell ref="L2:P2"/>
    <mergeCell ref="C1:K1"/>
    <mergeCell ref="C2:K2"/>
  </mergeCells>
  <conditionalFormatting sqref="B92">
    <cfRule type="cellIs" dxfId="457" priority="511" operator="equal">
      <formula>"No"</formula>
    </cfRule>
    <cfRule type="cellIs" dxfId="456" priority="512" operator="equal">
      <formula>"Yes"</formula>
    </cfRule>
  </conditionalFormatting>
  <conditionalFormatting sqref="A92">
    <cfRule type="cellIs" dxfId="455" priority="508" operator="equal">
      <formula>"Yes"</formula>
    </cfRule>
    <cfRule type="cellIs" dxfId="454" priority="510" operator="equal">
      <formula>"No"</formula>
    </cfRule>
  </conditionalFormatting>
  <conditionalFormatting sqref="B92">
    <cfRule type="cellIs" dxfId="453" priority="507" operator="greaterThan">
      <formula>0</formula>
    </cfRule>
    <cfRule type="cellIs" dxfId="452" priority="509" operator="equal">
      <formula>0</formula>
    </cfRule>
  </conditionalFormatting>
  <conditionalFormatting sqref="B103">
    <cfRule type="cellIs" dxfId="451" priority="505" operator="equal">
      <formula>"No"</formula>
    </cfRule>
    <cfRule type="cellIs" dxfId="450" priority="506" operator="equal">
      <formula>"Yes"</formula>
    </cfRule>
  </conditionalFormatting>
  <conditionalFormatting sqref="A103">
    <cfRule type="cellIs" dxfId="449" priority="502" operator="equal">
      <formula>"Yes"</formula>
    </cfRule>
    <cfRule type="cellIs" dxfId="448" priority="504" operator="equal">
      <formula>"No"</formula>
    </cfRule>
  </conditionalFormatting>
  <conditionalFormatting sqref="B103">
    <cfRule type="cellIs" dxfId="447" priority="501" operator="greaterThan">
      <formula>0</formula>
    </cfRule>
    <cfRule type="cellIs" dxfId="446" priority="503" operator="equal">
      <formula>0</formula>
    </cfRule>
  </conditionalFormatting>
  <conditionalFormatting sqref="B147 B136 B125 B114">
    <cfRule type="cellIs" dxfId="445" priority="499" operator="equal">
      <formula>"No"</formula>
    </cfRule>
    <cfRule type="cellIs" dxfId="444" priority="500" operator="equal">
      <formula>"Yes"</formula>
    </cfRule>
  </conditionalFormatting>
  <conditionalFormatting sqref="A147 A136 A125 A114">
    <cfRule type="cellIs" dxfId="443" priority="496" operator="equal">
      <formula>"Yes"</formula>
    </cfRule>
    <cfRule type="cellIs" dxfId="442" priority="498" operator="equal">
      <formula>"No"</formula>
    </cfRule>
  </conditionalFormatting>
  <conditionalFormatting sqref="B147 B136 B125 B114">
    <cfRule type="cellIs" dxfId="441" priority="495" operator="greaterThan">
      <formula>0</formula>
    </cfRule>
    <cfRule type="cellIs" dxfId="440" priority="497" operator="equal">
      <formula>0</formula>
    </cfRule>
  </conditionalFormatting>
  <conditionalFormatting sqref="B257 B246 B235 B224 B213 B202 B191 B180 B169 B158">
    <cfRule type="cellIs" dxfId="439" priority="493" operator="equal">
      <formula>"No"</formula>
    </cfRule>
    <cfRule type="cellIs" dxfId="438" priority="494" operator="equal">
      <formula>"Yes"</formula>
    </cfRule>
  </conditionalFormatting>
  <conditionalFormatting sqref="A257 A246 A235 A224 A213 A202 A191 A180 A169 A158">
    <cfRule type="cellIs" dxfId="437" priority="490" operator="equal">
      <formula>"Yes"</formula>
    </cfRule>
    <cfRule type="cellIs" dxfId="436" priority="492" operator="equal">
      <formula>"No"</formula>
    </cfRule>
  </conditionalFormatting>
  <conditionalFormatting sqref="B257 B246 B235 B224 B213 B202 B191 B180 B169 B158">
    <cfRule type="cellIs" dxfId="435" priority="489" operator="greaterThan">
      <formula>0</formula>
    </cfRule>
    <cfRule type="cellIs" dxfId="434" priority="491" operator="equal">
      <formula>0</formula>
    </cfRule>
  </conditionalFormatting>
  <conditionalFormatting sqref="B290 B279 B268">
    <cfRule type="cellIs" dxfId="433" priority="487" operator="equal">
      <formula>"No"</formula>
    </cfRule>
    <cfRule type="cellIs" dxfId="432" priority="488" operator="equal">
      <formula>"Yes"</formula>
    </cfRule>
  </conditionalFormatting>
  <conditionalFormatting sqref="A290 A279 A268">
    <cfRule type="cellIs" dxfId="431" priority="484" operator="equal">
      <formula>"Yes"</formula>
    </cfRule>
    <cfRule type="cellIs" dxfId="430" priority="486" operator="equal">
      <formula>"No"</formula>
    </cfRule>
  </conditionalFormatting>
  <conditionalFormatting sqref="B290 B279 B268">
    <cfRule type="cellIs" dxfId="429" priority="483" operator="greaterThan">
      <formula>0</formula>
    </cfRule>
    <cfRule type="cellIs" dxfId="428" priority="485" operator="equal">
      <formula>0</formula>
    </cfRule>
  </conditionalFormatting>
  <conditionalFormatting sqref="B345 B334 B323 B312 B301">
    <cfRule type="cellIs" dxfId="427" priority="481" operator="equal">
      <formula>"No"</formula>
    </cfRule>
    <cfRule type="cellIs" dxfId="426" priority="482" operator="equal">
      <formula>"Yes"</formula>
    </cfRule>
  </conditionalFormatting>
  <conditionalFormatting sqref="A345 A334 A323 A312 A301">
    <cfRule type="cellIs" dxfId="425" priority="478" operator="equal">
      <formula>"Yes"</formula>
    </cfRule>
    <cfRule type="cellIs" dxfId="424" priority="480" operator="equal">
      <formula>"No"</formula>
    </cfRule>
  </conditionalFormatting>
  <conditionalFormatting sqref="B345 B334 B323 B312 B301">
    <cfRule type="cellIs" dxfId="423" priority="477" operator="greaterThan">
      <formula>0</formula>
    </cfRule>
    <cfRule type="cellIs" dxfId="422" priority="479" operator="equal">
      <formula>0</formula>
    </cfRule>
  </conditionalFormatting>
  <conditionalFormatting sqref="B389 B356 B367 B378">
    <cfRule type="cellIs" dxfId="421" priority="475" operator="equal">
      <formula>"No"</formula>
    </cfRule>
    <cfRule type="cellIs" dxfId="420" priority="476" operator="equal">
      <formula>"Yes"</formula>
    </cfRule>
  </conditionalFormatting>
  <conditionalFormatting sqref="A389 A356 A367 A378">
    <cfRule type="cellIs" dxfId="419" priority="472" operator="equal">
      <formula>"Yes"</formula>
    </cfRule>
    <cfRule type="cellIs" dxfId="418" priority="474" operator="equal">
      <formula>"No"</formula>
    </cfRule>
  </conditionalFormatting>
  <conditionalFormatting sqref="B389 B356 B367 B378">
    <cfRule type="cellIs" dxfId="417" priority="471" operator="greaterThan">
      <formula>0</formula>
    </cfRule>
    <cfRule type="cellIs" dxfId="416" priority="473" operator="equal">
      <formula>0</formula>
    </cfRule>
  </conditionalFormatting>
  <conditionalFormatting sqref="B455 B444 B433 B422 B411 B400">
    <cfRule type="cellIs" dxfId="415" priority="469" operator="equal">
      <formula>"No"</formula>
    </cfRule>
    <cfRule type="cellIs" dxfId="414" priority="470" operator="equal">
      <formula>"Yes"</formula>
    </cfRule>
  </conditionalFormatting>
  <conditionalFormatting sqref="A455 A444 A433 A422 A411 A400">
    <cfRule type="cellIs" dxfId="413" priority="466" operator="equal">
      <formula>"Yes"</formula>
    </cfRule>
    <cfRule type="cellIs" dxfId="412" priority="468" operator="equal">
      <formula>"No"</formula>
    </cfRule>
  </conditionalFormatting>
  <conditionalFormatting sqref="B455 B444 B433 B422 B411 B400">
    <cfRule type="cellIs" dxfId="411" priority="465" operator="greaterThan">
      <formula>0</formula>
    </cfRule>
    <cfRule type="cellIs" dxfId="410" priority="467" operator="equal">
      <formula>0</formula>
    </cfRule>
  </conditionalFormatting>
  <conditionalFormatting sqref="B554 B543 B532 B521 B510 B499 B488 B477 B466">
    <cfRule type="cellIs" dxfId="409" priority="463" operator="equal">
      <formula>"No"</formula>
    </cfRule>
    <cfRule type="cellIs" dxfId="408" priority="464" operator="equal">
      <formula>"Yes"</formula>
    </cfRule>
  </conditionalFormatting>
  <conditionalFormatting sqref="A554 A543 A532 A521 A510 A499 A488 A477 A466">
    <cfRule type="cellIs" dxfId="407" priority="460" operator="equal">
      <formula>"Yes"</formula>
    </cfRule>
    <cfRule type="cellIs" dxfId="406" priority="462" operator="equal">
      <formula>"No"</formula>
    </cfRule>
  </conditionalFormatting>
  <conditionalFormatting sqref="B554 B543 B532 B521 B510 B499 B488 B477 B466">
    <cfRule type="cellIs" dxfId="405" priority="459" operator="greaterThan">
      <formula>0</formula>
    </cfRule>
    <cfRule type="cellIs" dxfId="404" priority="461" operator="equal">
      <formula>0</formula>
    </cfRule>
  </conditionalFormatting>
  <conditionalFormatting sqref="B631 B620 B609 B598 B587 B576 B565">
    <cfRule type="cellIs" dxfId="403" priority="457" operator="equal">
      <formula>"No"</formula>
    </cfRule>
    <cfRule type="cellIs" dxfId="402" priority="458" operator="equal">
      <formula>"Yes"</formula>
    </cfRule>
  </conditionalFormatting>
  <conditionalFormatting sqref="A631 A620 A609 A598 A587 A576 A565">
    <cfRule type="cellIs" dxfId="401" priority="454" operator="equal">
      <formula>"Yes"</formula>
    </cfRule>
    <cfRule type="cellIs" dxfId="400" priority="456" operator="equal">
      <formula>"No"</formula>
    </cfRule>
  </conditionalFormatting>
  <conditionalFormatting sqref="B631 B620 B609 B598 B587 B576 B565">
    <cfRule type="cellIs" dxfId="399" priority="453" operator="greaterThan">
      <formula>0</formula>
    </cfRule>
    <cfRule type="cellIs" dxfId="398" priority="455" operator="equal">
      <formula>0</formula>
    </cfRule>
  </conditionalFormatting>
  <conditionalFormatting sqref="E89:I89 E91:I91 E87:J87">
    <cfRule type="cellIs" dxfId="397" priority="452" operator="equal">
      <formula>0</formula>
    </cfRule>
  </conditionalFormatting>
  <conditionalFormatting sqref="E88:I88 E90:I90 E92:I92">
    <cfRule type="cellIs" dxfId="396" priority="451" operator="equal">
      <formula>0</formula>
    </cfRule>
  </conditionalFormatting>
  <conditionalFormatting sqref="E100:I100 E102:I102 E98:J98">
    <cfRule type="cellIs" dxfId="395" priority="245" operator="equal">
      <formula>0</formula>
    </cfRule>
  </conditionalFormatting>
  <conditionalFormatting sqref="E99:I99 E101:I101 E103:I103">
    <cfRule type="cellIs" dxfId="394" priority="244" operator="equal">
      <formula>0</formula>
    </cfRule>
  </conditionalFormatting>
  <conditionalFormatting sqref="E111:I111 E113:I113 E109:J109">
    <cfRule type="cellIs" dxfId="393" priority="240" operator="equal">
      <formula>0</formula>
    </cfRule>
  </conditionalFormatting>
  <conditionalFormatting sqref="E110:I110 E112:I112 E114:I114">
    <cfRule type="cellIs" dxfId="392" priority="239" operator="equal">
      <formula>0</formula>
    </cfRule>
  </conditionalFormatting>
  <conditionalFormatting sqref="E122:I122 E124:I124 E120:J120">
    <cfRule type="cellIs" dxfId="391" priority="235" operator="equal">
      <formula>0</formula>
    </cfRule>
  </conditionalFormatting>
  <conditionalFormatting sqref="E121:I121 E123:I123 E125:I125">
    <cfRule type="cellIs" dxfId="390" priority="234" operator="equal">
      <formula>0</formula>
    </cfRule>
  </conditionalFormatting>
  <conditionalFormatting sqref="E133:I133 E135:I135 E131:J131">
    <cfRule type="cellIs" dxfId="389" priority="230" operator="equal">
      <formula>0</formula>
    </cfRule>
  </conditionalFormatting>
  <conditionalFormatting sqref="E132:I132 E134:I134 E136:I136">
    <cfRule type="cellIs" dxfId="388" priority="229" operator="equal">
      <formula>0</formula>
    </cfRule>
  </conditionalFormatting>
  <conditionalFormatting sqref="E144:I144 E146:I146 E142:J142">
    <cfRule type="cellIs" dxfId="387" priority="225" operator="equal">
      <formula>0</formula>
    </cfRule>
  </conditionalFormatting>
  <conditionalFormatting sqref="E143:I143 E145:I145 E147:I147">
    <cfRule type="cellIs" dxfId="386" priority="224" operator="equal">
      <formula>0</formula>
    </cfRule>
  </conditionalFormatting>
  <conditionalFormatting sqref="E155:I155 E157:I157 E153:J153">
    <cfRule type="cellIs" dxfId="385" priority="220" operator="equal">
      <formula>0</formula>
    </cfRule>
  </conditionalFormatting>
  <conditionalFormatting sqref="E154:I154 E156:I156 E158:I158">
    <cfRule type="cellIs" dxfId="384" priority="219" operator="equal">
      <formula>0</formula>
    </cfRule>
  </conditionalFormatting>
  <conditionalFormatting sqref="E166:I166 E168:I168 E164:J164">
    <cfRule type="cellIs" dxfId="383" priority="215" operator="equal">
      <formula>0</formula>
    </cfRule>
  </conditionalFormatting>
  <conditionalFormatting sqref="E165:I165 E167:I167 E169:I169">
    <cfRule type="cellIs" dxfId="382" priority="214" operator="equal">
      <formula>0</formula>
    </cfRule>
  </conditionalFormatting>
  <conditionalFormatting sqref="E177:I177 E179:I179 E175:J175">
    <cfRule type="cellIs" dxfId="381" priority="210" operator="equal">
      <formula>0</formula>
    </cfRule>
  </conditionalFormatting>
  <conditionalFormatting sqref="E176:I176 E178:I178 E180:I180">
    <cfRule type="cellIs" dxfId="380" priority="209" operator="equal">
      <formula>0</formula>
    </cfRule>
  </conditionalFormatting>
  <conditionalFormatting sqref="E188:I188 E190:I190 E186:J186">
    <cfRule type="cellIs" dxfId="379" priority="205" operator="equal">
      <formula>0</formula>
    </cfRule>
  </conditionalFormatting>
  <conditionalFormatting sqref="E187:I187 E189:I189 E191:I191">
    <cfRule type="cellIs" dxfId="378" priority="204" operator="equal">
      <formula>0</formula>
    </cfRule>
  </conditionalFormatting>
  <conditionalFormatting sqref="E199:I199 E201:I201 E197:J197">
    <cfRule type="cellIs" dxfId="377" priority="200" operator="equal">
      <formula>0</formula>
    </cfRule>
  </conditionalFormatting>
  <conditionalFormatting sqref="E198:I198 E200:I200 E202:I202">
    <cfRule type="cellIs" dxfId="376" priority="199" operator="equal">
      <formula>0</formula>
    </cfRule>
  </conditionalFormatting>
  <conditionalFormatting sqref="E210:I210 E212:I212 E208:J208">
    <cfRule type="cellIs" dxfId="375" priority="195" operator="equal">
      <formula>0</formula>
    </cfRule>
  </conditionalFormatting>
  <conditionalFormatting sqref="E209:I209 E211:I211 E213:I213">
    <cfRule type="cellIs" dxfId="374" priority="194" operator="equal">
      <formula>0</formula>
    </cfRule>
  </conditionalFormatting>
  <conditionalFormatting sqref="E221:I221 E223:I223 E219:J219">
    <cfRule type="cellIs" dxfId="373" priority="190" operator="equal">
      <formula>0</formula>
    </cfRule>
  </conditionalFormatting>
  <conditionalFormatting sqref="E220:I220 E222:I222 E224:I224">
    <cfRule type="cellIs" dxfId="372" priority="189" operator="equal">
      <formula>0</formula>
    </cfRule>
  </conditionalFormatting>
  <conditionalFormatting sqref="E232:I232 E234:I234 E230:J230">
    <cfRule type="cellIs" dxfId="371" priority="185" operator="equal">
      <formula>0</formula>
    </cfRule>
  </conditionalFormatting>
  <conditionalFormatting sqref="E231:I231 E233:I233 E235:I235">
    <cfRule type="cellIs" dxfId="370" priority="184" operator="equal">
      <formula>0</formula>
    </cfRule>
  </conditionalFormatting>
  <conditionalFormatting sqref="E243:I243 E245:I245 E241:J241">
    <cfRule type="cellIs" dxfId="369" priority="180" operator="equal">
      <formula>0</formula>
    </cfRule>
  </conditionalFormatting>
  <conditionalFormatting sqref="E242:I242 E244:I244 E246:I246">
    <cfRule type="cellIs" dxfId="368" priority="179" operator="equal">
      <formula>0</formula>
    </cfRule>
  </conditionalFormatting>
  <conditionalFormatting sqref="E254:I254 E256:I256 E252:J252">
    <cfRule type="cellIs" dxfId="367" priority="175" operator="equal">
      <formula>0</formula>
    </cfRule>
  </conditionalFormatting>
  <conditionalFormatting sqref="E253:I253 E255:I255 E257:I257">
    <cfRule type="cellIs" dxfId="366" priority="174" operator="equal">
      <formula>0</formula>
    </cfRule>
  </conditionalFormatting>
  <conditionalFormatting sqref="E265:I265 E267:I267 E263:J263">
    <cfRule type="cellIs" dxfId="365" priority="170" operator="equal">
      <formula>0</formula>
    </cfRule>
  </conditionalFormatting>
  <conditionalFormatting sqref="E264:I264 E266:I266 E268:I268">
    <cfRule type="cellIs" dxfId="364" priority="169" operator="equal">
      <formula>0</formula>
    </cfRule>
  </conditionalFormatting>
  <conditionalFormatting sqref="E276:I276 E278:I278 E274:J274">
    <cfRule type="cellIs" dxfId="363" priority="165" operator="equal">
      <formula>0</formula>
    </cfRule>
  </conditionalFormatting>
  <conditionalFormatting sqref="E275:I275 E277:I277 E279:I279">
    <cfRule type="cellIs" dxfId="362" priority="164" operator="equal">
      <formula>0</formula>
    </cfRule>
  </conditionalFormatting>
  <conditionalFormatting sqref="E287:I287 E289:I289 E285:J285">
    <cfRule type="cellIs" dxfId="361" priority="160" operator="equal">
      <formula>0</formula>
    </cfRule>
  </conditionalFormatting>
  <conditionalFormatting sqref="E286:I286 E288:I288 E290:I290">
    <cfRule type="cellIs" dxfId="360" priority="159" operator="equal">
      <formula>0</formula>
    </cfRule>
  </conditionalFormatting>
  <conditionalFormatting sqref="E298:I298 E300:I300 E296:J296">
    <cfRule type="cellIs" dxfId="359" priority="155" operator="equal">
      <formula>0</formula>
    </cfRule>
  </conditionalFormatting>
  <conditionalFormatting sqref="E297:I297 E299:I299 E301:I301">
    <cfRule type="cellIs" dxfId="358" priority="154" operator="equal">
      <formula>0</formula>
    </cfRule>
  </conditionalFormatting>
  <conditionalFormatting sqref="E309:I309 E311:I311 E307:J307">
    <cfRule type="cellIs" dxfId="357" priority="150" operator="equal">
      <formula>0</formula>
    </cfRule>
  </conditionalFormatting>
  <conditionalFormatting sqref="E308:I308 E310:I310 E312:I312">
    <cfRule type="cellIs" dxfId="356" priority="149" operator="equal">
      <formula>0</formula>
    </cfRule>
  </conditionalFormatting>
  <conditionalFormatting sqref="E320:I320 E322:I322 E318:J318">
    <cfRule type="cellIs" dxfId="355" priority="145" operator="equal">
      <formula>0</formula>
    </cfRule>
  </conditionalFormatting>
  <conditionalFormatting sqref="E319:I319 E321:I321 E323:I323">
    <cfRule type="cellIs" dxfId="354" priority="144" operator="equal">
      <formula>0</formula>
    </cfRule>
  </conditionalFormatting>
  <conditionalFormatting sqref="E331:I331 E333:I333 E329:J329">
    <cfRule type="cellIs" dxfId="353" priority="140" operator="equal">
      <formula>0</formula>
    </cfRule>
  </conditionalFormatting>
  <conditionalFormatting sqref="E330:I330 E332:I332 E334:I334">
    <cfRule type="cellIs" dxfId="352" priority="139" operator="equal">
      <formula>0</formula>
    </cfRule>
  </conditionalFormatting>
  <conditionalFormatting sqref="E342:I342 E344:I344 E340:J340">
    <cfRule type="cellIs" dxfId="351" priority="135" operator="equal">
      <formula>0</formula>
    </cfRule>
  </conditionalFormatting>
  <conditionalFormatting sqref="E341:I341 E343:I343 E345:I345">
    <cfRule type="cellIs" dxfId="350" priority="134" operator="equal">
      <formula>0</formula>
    </cfRule>
  </conditionalFormatting>
  <conditionalFormatting sqref="E353:I353 E355:I355 E351:J351">
    <cfRule type="cellIs" dxfId="349" priority="130" operator="equal">
      <formula>0</formula>
    </cfRule>
  </conditionalFormatting>
  <conditionalFormatting sqref="E352:I352 E354:I354 E356:I356">
    <cfRule type="cellIs" dxfId="348" priority="129" operator="equal">
      <formula>0</formula>
    </cfRule>
  </conditionalFormatting>
  <conditionalFormatting sqref="E364:I364 E366:I366 E362:J362">
    <cfRule type="cellIs" dxfId="347" priority="125" operator="equal">
      <formula>0</formula>
    </cfRule>
  </conditionalFormatting>
  <conditionalFormatting sqref="E363:I363 E365:I365 E367:I367">
    <cfRule type="cellIs" dxfId="346" priority="124" operator="equal">
      <formula>0</formula>
    </cfRule>
  </conditionalFormatting>
  <conditionalFormatting sqref="E375:I375 E377:I377 E373:J373">
    <cfRule type="cellIs" dxfId="345" priority="120" operator="equal">
      <formula>0</formula>
    </cfRule>
  </conditionalFormatting>
  <conditionalFormatting sqref="E374:I374 E376:I376 E378:I378">
    <cfRule type="cellIs" dxfId="344" priority="119" operator="equal">
      <formula>0</formula>
    </cfRule>
  </conditionalFormatting>
  <conditionalFormatting sqref="E386:I386 E388:I388 E384:J384">
    <cfRule type="cellIs" dxfId="343" priority="115" operator="equal">
      <formula>0</formula>
    </cfRule>
  </conditionalFormatting>
  <conditionalFormatting sqref="E385:I385 E387:I387 E389:I389">
    <cfRule type="cellIs" dxfId="342" priority="114" operator="equal">
      <formula>0</formula>
    </cfRule>
  </conditionalFormatting>
  <conditionalFormatting sqref="E397:I397 E399:I399 E395:J395">
    <cfRule type="cellIs" dxfId="341" priority="110" operator="equal">
      <formula>0</formula>
    </cfRule>
  </conditionalFormatting>
  <conditionalFormatting sqref="E396:I396 E398:I398 E400:I400">
    <cfRule type="cellIs" dxfId="340" priority="109" operator="equal">
      <formula>0</formula>
    </cfRule>
  </conditionalFormatting>
  <conditionalFormatting sqref="E408:I408 E410:I410 E406:J406">
    <cfRule type="cellIs" dxfId="339" priority="105" operator="equal">
      <formula>0</formula>
    </cfRule>
  </conditionalFormatting>
  <conditionalFormatting sqref="E407:I407 E409:I409 E411:I411">
    <cfRule type="cellIs" dxfId="338" priority="104" operator="equal">
      <formula>0</formula>
    </cfRule>
  </conditionalFormatting>
  <conditionalFormatting sqref="E419:I419 E421:I421 E417:J417">
    <cfRule type="cellIs" dxfId="337" priority="100" operator="equal">
      <formula>0</formula>
    </cfRule>
  </conditionalFormatting>
  <conditionalFormatting sqref="E418:I418 E420:I420 E422:I422">
    <cfRule type="cellIs" dxfId="336" priority="99" operator="equal">
      <formula>0</formula>
    </cfRule>
  </conditionalFormatting>
  <conditionalFormatting sqref="E430:I430 E432:I432 E428:J428">
    <cfRule type="cellIs" dxfId="335" priority="95" operator="equal">
      <formula>0</formula>
    </cfRule>
  </conditionalFormatting>
  <conditionalFormatting sqref="E429:I429 E431:I431 E433:I433">
    <cfRule type="cellIs" dxfId="334" priority="94" operator="equal">
      <formula>0</formula>
    </cfRule>
  </conditionalFormatting>
  <conditionalFormatting sqref="E441:I441 E443:I443 E439:J439">
    <cfRule type="cellIs" dxfId="333" priority="90" operator="equal">
      <formula>0</formula>
    </cfRule>
  </conditionalFormatting>
  <conditionalFormatting sqref="E440:I440 E442:I442 E444:I444">
    <cfRule type="cellIs" dxfId="332" priority="89" operator="equal">
      <formula>0</formula>
    </cfRule>
  </conditionalFormatting>
  <conditionalFormatting sqref="E452:I452 E454:I454 E450:J450">
    <cfRule type="cellIs" dxfId="331" priority="85" operator="equal">
      <formula>0</formula>
    </cfRule>
  </conditionalFormatting>
  <conditionalFormatting sqref="E451:I451 E453:I453 E455:I455">
    <cfRule type="cellIs" dxfId="330" priority="84" operator="equal">
      <formula>0</formula>
    </cfRule>
  </conditionalFormatting>
  <conditionalFormatting sqref="E463:I463 E465:I465 E461:J461">
    <cfRule type="cellIs" dxfId="329" priority="80" operator="equal">
      <formula>0</formula>
    </cfRule>
  </conditionalFormatting>
  <conditionalFormatting sqref="E462:I462 E464:I464 E466:I466">
    <cfRule type="cellIs" dxfId="328" priority="79" operator="equal">
      <formula>0</formula>
    </cfRule>
  </conditionalFormatting>
  <conditionalFormatting sqref="E474:I474 E476:I476 E472:J472">
    <cfRule type="cellIs" dxfId="327" priority="75" operator="equal">
      <formula>0</formula>
    </cfRule>
  </conditionalFormatting>
  <conditionalFormatting sqref="E473:I473 E475:I475 E477:I477">
    <cfRule type="cellIs" dxfId="326" priority="74" operator="equal">
      <formula>0</formula>
    </cfRule>
  </conditionalFormatting>
  <conditionalFormatting sqref="E485:I485 E487:I487 E483:J483">
    <cfRule type="cellIs" dxfId="325" priority="70" operator="equal">
      <formula>0</formula>
    </cfRule>
  </conditionalFormatting>
  <conditionalFormatting sqref="E484:I484 E486:I486 E488:I488">
    <cfRule type="cellIs" dxfId="324" priority="69" operator="equal">
      <formula>0</formula>
    </cfRule>
  </conditionalFormatting>
  <conditionalFormatting sqref="E496:I496 E498:I498 E494:J494">
    <cfRule type="cellIs" dxfId="323" priority="65" operator="equal">
      <formula>0</formula>
    </cfRule>
  </conditionalFormatting>
  <conditionalFormatting sqref="E495:I495 E497:I497 E499:I499">
    <cfRule type="cellIs" dxfId="322" priority="64" operator="equal">
      <formula>0</formula>
    </cfRule>
  </conditionalFormatting>
  <conditionalFormatting sqref="E507:I507 E509:I509 E505:J505">
    <cfRule type="cellIs" dxfId="321" priority="60" operator="equal">
      <formula>0</formula>
    </cfRule>
  </conditionalFormatting>
  <conditionalFormatting sqref="E506:I506 E508:I508 E510:I510">
    <cfRule type="cellIs" dxfId="320" priority="59" operator="equal">
      <formula>0</formula>
    </cfRule>
  </conditionalFormatting>
  <conditionalFormatting sqref="E518:I518 E520:I520 E516:J516">
    <cfRule type="cellIs" dxfId="319" priority="55" operator="equal">
      <formula>0</formula>
    </cfRule>
  </conditionalFormatting>
  <conditionalFormatting sqref="E517:I517 E519:I519 E521:I521">
    <cfRule type="cellIs" dxfId="318" priority="54" operator="equal">
      <formula>0</formula>
    </cfRule>
  </conditionalFormatting>
  <conditionalFormatting sqref="E529:I529 E531:I531 E527:J527">
    <cfRule type="cellIs" dxfId="317" priority="50" operator="equal">
      <formula>0</formula>
    </cfRule>
  </conditionalFormatting>
  <conditionalFormatting sqref="E528:I528 E530:I530 E532:I532">
    <cfRule type="cellIs" dxfId="316" priority="49" operator="equal">
      <formula>0</formula>
    </cfRule>
  </conditionalFormatting>
  <conditionalFormatting sqref="E540:I540 E542:I542 E538:J538">
    <cfRule type="cellIs" dxfId="315" priority="45" operator="equal">
      <formula>0</formula>
    </cfRule>
  </conditionalFormatting>
  <conditionalFormatting sqref="E539:I539 E541:I541 E543:I543">
    <cfRule type="cellIs" dxfId="314" priority="44" operator="equal">
      <formula>0</formula>
    </cfRule>
  </conditionalFormatting>
  <conditionalFormatting sqref="E551:I551 E553:I553 E549:J549">
    <cfRule type="cellIs" dxfId="313" priority="40" operator="equal">
      <formula>0</formula>
    </cfRule>
  </conditionalFormatting>
  <conditionalFormatting sqref="E550:I550 E552:I552 E554:I554">
    <cfRule type="cellIs" dxfId="312" priority="39" operator="equal">
      <formula>0</formula>
    </cfRule>
  </conditionalFormatting>
  <conditionalFormatting sqref="E562:I562 E564:I564 E560:J560">
    <cfRule type="cellIs" dxfId="311" priority="35" operator="equal">
      <formula>0</formula>
    </cfRule>
  </conditionalFormatting>
  <conditionalFormatting sqref="E561:I561 E563:I563 E565:I565">
    <cfRule type="cellIs" dxfId="310" priority="34" operator="equal">
      <formula>0</formula>
    </cfRule>
  </conditionalFormatting>
  <conditionalFormatting sqref="E573:I573 E575:I575 E571:J571">
    <cfRule type="cellIs" dxfId="309" priority="30" operator="equal">
      <formula>0</formula>
    </cfRule>
  </conditionalFormatting>
  <conditionalFormatting sqref="E572:I572 E574:I574 E576:I576">
    <cfRule type="cellIs" dxfId="308" priority="29" operator="equal">
      <formula>0</formula>
    </cfRule>
  </conditionalFormatting>
  <conditionalFormatting sqref="E584:I584 E586:I586 E582:J582">
    <cfRule type="cellIs" dxfId="307" priority="25" operator="equal">
      <formula>0</formula>
    </cfRule>
  </conditionalFormatting>
  <conditionalFormatting sqref="E583:I583 E585:I585 E587:I587">
    <cfRule type="cellIs" dxfId="306" priority="24" operator="equal">
      <formula>0</formula>
    </cfRule>
  </conditionalFormatting>
  <conditionalFormatting sqref="E595:I595 E597:I597 E593:J593">
    <cfRule type="cellIs" dxfId="305" priority="20" operator="equal">
      <formula>0</formula>
    </cfRule>
  </conditionalFormatting>
  <conditionalFormatting sqref="E594:I594 E596:I596 E598:I598">
    <cfRule type="cellIs" dxfId="304" priority="19" operator="equal">
      <formula>0</formula>
    </cfRule>
  </conditionalFormatting>
  <conditionalFormatting sqref="E606:I606 E608:I608 E604:J604">
    <cfRule type="cellIs" dxfId="303" priority="15" operator="equal">
      <formula>0</formula>
    </cfRule>
  </conditionalFormatting>
  <conditionalFormatting sqref="E605:I605 E607:I607 E609:I609">
    <cfRule type="cellIs" dxfId="302" priority="14" operator="equal">
      <formula>0</formula>
    </cfRule>
  </conditionalFormatting>
  <conditionalFormatting sqref="E617:I617 E619:I619 E615:J615">
    <cfRule type="cellIs" dxfId="301" priority="10" operator="equal">
      <formula>0</formula>
    </cfRule>
  </conditionalFormatting>
  <conditionalFormatting sqref="E616:I616 E618:I618 E620:I620">
    <cfRule type="cellIs" dxfId="300" priority="9" operator="equal">
      <formula>0</formula>
    </cfRule>
  </conditionalFormatting>
  <conditionalFormatting sqref="E628:I628 E630:I630 E626:J626">
    <cfRule type="cellIs" dxfId="299" priority="5" operator="equal">
      <formula>0</formula>
    </cfRule>
  </conditionalFormatting>
  <conditionalFormatting sqref="E627:I627 E629:I629 E631:I631">
    <cfRule type="cellIs" dxfId="298" priority="4" operator="equal">
      <formula>0</formula>
    </cfRule>
  </conditionalFormatting>
  <conditionalFormatting sqref="E639:I639 E641:I641 E637:J637">
    <cfRule type="cellIs" dxfId="297" priority="3" operator="equal">
      <formula>0</formula>
    </cfRule>
  </conditionalFormatting>
  <conditionalFormatting sqref="E638:I638 E640:I640 E642:I642">
    <cfRule type="cellIs" dxfId="296" priority="2" operator="equal">
      <formula>0</formula>
    </cfRule>
  </conditionalFormatting>
  <conditionalFormatting sqref="H14:H63">
    <cfRule type="cellIs" dxfId="295" priority="1" operator="equal">
      <formula>"No Bid"</formula>
    </cfRule>
  </conditionalFormatting>
  <pageMargins left="0.7" right="0.7" top="0.55000000000000004" bottom="0.55000000000000004" header="0.3" footer="0.3"/>
  <pageSetup scale="90" fitToHeight="0" orientation="portrait" horizontalDpi="1200" verticalDpi="1200" r:id="rId1"/>
  <headerFooter>
    <oddFooter>Page &amp;P of &amp;N</oddFooter>
  </headerFooter>
  <rowBreaks count="4" manualBreakCount="4">
    <brk id="83" min="3" max="9" man="1"/>
    <brk id="127" min="3" max="9" man="1"/>
    <brk id="171" min="3" max="9" man="1"/>
    <brk id="215" min="3" max="9" man="1"/>
  </rowBreaks>
  <drawing r:id="rId2"/>
  <extLst>
    <ext xmlns:x14="http://schemas.microsoft.com/office/spreadsheetml/2009/9/main" uri="{78C0D931-6437-407d-A8EE-F0AAD7539E65}">
      <x14:conditionalFormattings>
        <x14:conditionalFormatting xmlns:xm="http://schemas.microsoft.com/office/excel/2006/main">
          <x14:cfRule type="cellIs" priority="513" operator="notBetween" id="{CFF369D0-A6F9-4717-AEBC-2C597045EA6A}">
            <xm:f>1</xm:f>
            <xm:f>'Control Panel'!$I$32</xm:f>
            <x14:dxf>
              <font>
                <b/>
                <i val="0"/>
                <color theme="0"/>
              </font>
              <fill>
                <patternFill>
                  <bgColor rgb="FFBF311A"/>
                </patternFill>
              </fill>
            </x14:dxf>
          </x14:cfRule>
          <x14:cfRule type="cellIs" priority="514" operator="greaterThan" id="{ACE70A4A-8D30-4CE2-8AB4-9A3F0619A954}">
            <xm:f>'Control Panel'!$I$31</xm:f>
            <x14:dxf>
              <font>
                <b/>
                <i val="0"/>
                <color auto="1"/>
              </font>
              <fill>
                <patternFill>
                  <bgColor rgb="FF949B50"/>
                </patternFill>
              </fill>
            </x14:dxf>
          </x14:cfRule>
          <x14:cfRule type="cellIs" priority="515" operator="greaterThan" id="{BCA7622B-7B5B-4A5D-B4EE-1F356BB78C35}">
            <xm:f>'Control Panel'!$I$32</xm:f>
            <x14:dxf>
              <font>
                <b/>
                <i val="0"/>
                <color auto="1"/>
              </font>
              <fill>
                <patternFill>
                  <bgColor rgb="FFE58E1A"/>
                </patternFill>
              </fill>
            </x14:dxf>
          </x14:cfRule>
          <xm:sqref>J84</xm:sqref>
        </x14:conditionalFormatting>
        <x14:conditionalFormatting xmlns:xm="http://schemas.microsoft.com/office/excel/2006/main">
          <x14:cfRule type="cellIs" priority="516" operator="notBetween" id="{72480E2B-87C5-4BB0-A1F0-E5BA07E9C5ED}">
            <xm:f>1</xm:f>
            <xm:f>'Control Panel'!$I$32</xm:f>
            <x14:dxf>
              <font>
                <color theme="0"/>
              </font>
              <fill>
                <patternFill>
                  <bgColor rgb="FFBF311A"/>
                </patternFill>
              </fill>
            </x14:dxf>
          </x14:cfRule>
          <x14:cfRule type="cellIs" priority="517" operator="greaterThanOrEqual" id="{C3963946-7840-4FD2-801F-25AE2046415E}">
            <xm:f>'Control Panel'!$I$31</xm:f>
            <x14:dxf>
              <font>
                <b val="0"/>
                <i val="0"/>
                <color auto="1"/>
              </font>
              <fill>
                <patternFill>
                  <bgColor rgb="FF949B50"/>
                </patternFill>
              </fill>
            </x14:dxf>
          </x14:cfRule>
          <x14:cfRule type="cellIs" priority="518" operator="greaterThanOrEqual" id="{A6720A42-3EBC-4A0A-8E9C-63254403F529}">
            <xm:f>'Control Panel'!$I$32</xm:f>
            <x14:dxf>
              <font>
                <color auto="1"/>
              </font>
              <fill>
                <patternFill>
                  <bgColor rgb="FFE58E1A"/>
                </patternFill>
              </fill>
            </x14:dxf>
          </x14:cfRule>
          <xm:sqref>H14:H65</xm:sqref>
        </x14:conditionalFormatting>
        <x14:conditionalFormatting xmlns:xm="http://schemas.microsoft.com/office/excel/2006/main">
          <x14:cfRule type="cellIs" priority="246" operator="notBetween" id="{6A691009-6C4E-4EC8-83EF-7FCAEEB691E3}">
            <xm:f>1</xm:f>
            <xm:f>'Control Panel'!$I$32</xm:f>
            <x14:dxf>
              <font>
                <b/>
                <i val="0"/>
                <color theme="0"/>
              </font>
              <fill>
                <patternFill>
                  <bgColor rgb="FFBF311A"/>
                </patternFill>
              </fill>
            </x14:dxf>
          </x14:cfRule>
          <x14:cfRule type="cellIs" priority="247" operator="greaterThan" id="{BA73F39F-807A-4D8A-8FA6-03F8C7ECDFCE}">
            <xm:f>'Control Panel'!$I$31</xm:f>
            <x14:dxf>
              <font>
                <b/>
                <i val="0"/>
                <color auto="1"/>
              </font>
              <fill>
                <patternFill>
                  <bgColor rgb="FF949B50"/>
                </patternFill>
              </fill>
            </x14:dxf>
          </x14:cfRule>
          <x14:cfRule type="cellIs" priority="248" operator="greaterThan" id="{094D436B-45A7-4CD2-92D4-EB4614E95532}">
            <xm:f>'Control Panel'!$I$32</xm:f>
            <x14:dxf>
              <font>
                <b/>
                <i val="0"/>
                <color auto="1"/>
              </font>
              <fill>
                <patternFill>
                  <bgColor rgb="FFE58E1A"/>
                </patternFill>
              </fill>
            </x14:dxf>
          </x14:cfRule>
          <xm:sqref>J95</xm:sqref>
        </x14:conditionalFormatting>
        <x14:conditionalFormatting xmlns:xm="http://schemas.microsoft.com/office/excel/2006/main">
          <x14:cfRule type="cellIs" priority="241" operator="notBetween" id="{F1A9DD4E-8E17-4131-860B-CA4BA50034D4}">
            <xm:f>1</xm:f>
            <xm:f>'Control Panel'!$I$32</xm:f>
            <x14:dxf>
              <font>
                <b/>
                <i val="0"/>
                <color theme="0"/>
              </font>
              <fill>
                <patternFill>
                  <bgColor rgb="FFBF311A"/>
                </patternFill>
              </fill>
            </x14:dxf>
          </x14:cfRule>
          <x14:cfRule type="cellIs" priority="242" operator="greaterThan" id="{06F42721-F90B-48DA-B528-BCAEB95478F4}">
            <xm:f>'Control Panel'!$I$31</xm:f>
            <x14:dxf>
              <font>
                <b/>
                <i val="0"/>
                <color auto="1"/>
              </font>
              <fill>
                <patternFill>
                  <bgColor rgb="FF949B50"/>
                </patternFill>
              </fill>
            </x14:dxf>
          </x14:cfRule>
          <x14:cfRule type="cellIs" priority="243" operator="greaterThan" id="{A7F6935B-FF3E-401F-9BD5-DE03D3D97223}">
            <xm:f>'Control Panel'!$I$32</xm:f>
            <x14:dxf>
              <font>
                <b/>
                <i val="0"/>
                <color auto="1"/>
              </font>
              <fill>
                <patternFill>
                  <bgColor rgb="FFE58E1A"/>
                </patternFill>
              </fill>
            </x14:dxf>
          </x14:cfRule>
          <xm:sqref>J106</xm:sqref>
        </x14:conditionalFormatting>
        <x14:conditionalFormatting xmlns:xm="http://schemas.microsoft.com/office/excel/2006/main">
          <x14:cfRule type="cellIs" priority="236" operator="notBetween" id="{DE114A74-CABC-4639-9E63-768C9013901A}">
            <xm:f>1</xm:f>
            <xm:f>'Control Panel'!$I$32</xm:f>
            <x14:dxf>
              <font>
                <b/>
                <i val="0"/>
                <color theme="0"/>
              </font>
              <fill>
                <patternFill>
                  <bgColor rgb="FFBF311A"/>
                </patternFill>
              </fill>
            </x14:dxf>
          </x14:cfRule>
          <x14:cfRule type="cellIs" priority="237" operator="greaterThan" id="{E2765FB6-B14A-429E-9BDC-19AC4E5AB7A8}">
            <xm:f>'Control Panel'!$I$31</xm:f>
            <x14:dxf>
              <font>
                <b/>
                <i val="0"/>
                <color auto="1"/>
              </font>
              <fill>
                <patternFill>
                  <bgColor rgb="FF949B50"/>
                </patternFill>
              </fill>
            </x14:dxf>
          </x14:cfRule>
          <x14:cfRule type="cellIs" priority="238" operator="greaterThan" id="{84A9775E-CACB-43F7-963C-81F6D93FD117}">
            <xm:f>'Control Panel'!$I$32</xm:f>
            <x14:dxf>
              <font>
                <b/>
                <i val="0"/>
                <color auto="1"/>
              </font>
              <fill>
                <patternFill>
                  <bgColor rgb="FFE58E1A"/>
                </patternFill>
              </fill>
            </x14:dxf>
          </x14:cfRule>
          <xm:sqref>J117</xm:sqref>
        </x14:conditionalFormatting>
        <x14:conditionalFormatting xmlns:xm="http://schemas.microsoft.com/office/excel/2006/main">
          <x14:cfRule type="cellIs" priority="231" operator="notBetween" id="{4BC66E74-9F83-4EF3-BE8A-269523E7B3C9}">
            <xm:f>1</xm:f>
            <xm:f>'Control Panel'!$I$32</xm:f>
            <x14:dxf>
              <font>
                <b/>
                <i val="0"/>
                <color theme="0"/>
              </font>
              <fill>
                <patternFill>
                  <bgColor rgb="FFBF311A"/>
                </patternFill>
              </fill>
            </x14:dxf>
          </x14:cfRule>
          <x14:cfRule type="cellIs" priority="232" operator="greaterThan" id="{A1D5937C-8EE6-4FE3-A2E5-016688CABD84}">
            <xm:f>'Control Panel'!$I$31</xm:f>
            <x14:dxf>
              <font>
                <b/>
                <i val="0"/>
                <color auto="1"/>
              </font>
              <fill>
                <patternFill>
                  <bgColor rgb="FF949B50"/>
                </patternFill>
              </fill>
            </x14:dxf>
          </x14:cfRule>
          <x14:cfRule type="cellIs" priority="233" operator="greaterThan" id="{965A77E5-874A-4F7D-973A-173EF03B96CE}">
            <xm:f>'Control Panel'!$I$32</xm:f>
            <x14:dxf>
              <font>
                <b/>
                <i val="0"/>
                <color auto="1"/>
              </font>
              <fill>
                <patternFill>
                  <bgColor rgb="FFE58E1A"/>
                </patternFill>
              </fill>
            </x14:dxf>
          </x14:cfRule>
          <xm:sqref>J128</xm:sqref>
        </x14:conditionalFormatting>
        <x14:conditionalFormatting xmlns:xm="http://schemas.microsoft.com/office/excel/2006/main">
          <x14:cfRule type="cellIs" priority="226" operator="notBetween" id="{7ADE8CC4-A0F6-4AFF-99B7-8068AF392BAF}">
            <xm:f>1</xm:f>
            <xm:f>'Control Panel'!$I$32</xm:f>
            <x14:dxf>
              <font>
                <b/>
                <i val="0"/>
                <color theme="0"/>
              </font>
              <fill>
                <patternFill>
                  <bgColor rgb="FFBF311A"/>
                </patternFill>
              </fill>
            </x14:dxf>
          </x14:cfRule>
          <x14:cfRule type="cellIs" priority="227" operator="greaterThan" id="{D1CDB0FC-F5E0-4CC4-8DEF-FE2E41222DE8}">
            <xm:f>'Control Panel'!$I$31</xm:f>
            <x14:dxf>
              <font>
                <b/>
                <i val="0"/>
                <color auto="1"/>
              </font>
              <fill>
                <patternFill>
                  <bgColor rgb="FF949B50"/>
                </patternFill>
              </fill>
            </x14:dxf>
          </x14:cfRule>
          <x14:cfRule type="cellIs" priority="228" operator="greaterThan" id="{F0BAF88E-18BB-42A8-B834-AA27896FB9AB}">
            <xm:f>'Control Panel'!$I$32</xm:f>
            <x14:dxf>
              <font>
                <b/>
                <i val="0"/>
                <color auto="1"/>
              </font>
              <fill>
                <patternFill>
                  <bgColor rgb="FFE58E1A"/>
                </patternFill>
              </fill>
            </x14:dxf>
          </x14:cfRule>
          <xm:sqref>J139</xm:sqref>
        </x14:conditionalFormatting>
        <x14:conditionalFormatting xmlns:xm="http://schemas.microsoft.com/office/excel/2006/main">
          <x14:cfRule type="cellIs" priority="221" operator="notBetween" id="{B84F9C63-982C-4A20-B387-00442F7FDF79}">
            <xm:f>1</xm:f>
            <xm:f>'Control Panel'!$I$32</xm:f>
            <x14:dxf>
              <font>
                <b/>
                <i val="0"/>
                <color theme="0"/>
              </font>
              <fill>
                <patternFill>
                  <bgColor rgb="FFBF311A"/>
                </patternFill>
              </fill>
            </x14:dxf>
          </x14:cfRule>
          <x14:cfRule type="cellIs" priority="222" operator="greaterThan" id="{2FB78306-94BA-472A-BF28-3A0AD26FF1E9}">
            <xm:f>'Control Panel'!$I$31</xm:f>
            <x14:dxf>
              <font>
                <b/>
                <i val="0"/>
                <color auto="1"/>
              </font>
              <fill>
                <patternFill>
                  <bgColor rgb="FF949B50"/>
                </patternFill>
              </fill>
            </x14:dxf>
          </x14:cfRule>
          <x14:cfRule type="cellIs" priority="223" operator="greaterThan" id="{C3B0A3EB-D3DF-4D4B-B088-341D7CD0F9FA}">
            <xm:f>'Control Panel'!$I$32</xm:f>
            <x14:dxf>
              <font>
                <b/>
                <i val="0"/>
                <color auto="1"/>
              </font>
              <fill>
                <patternFill>
                  <bgColor rgb="FFE58E1A"/>
                </patternFill>
              </fill>
            </x14:dxf>
          </x14:cfRule>
          <xm:sqref>J150</xm:sqref>
        </x14:conditionalFormatting>
        <x14:conditionalFormatting xmlns:xm="http://schemas.microsoft.com/office/excel/2006/main">
          <x14:cfRule type="cellIs" priority="216" operator="notBetween" id="{A9F72F2E-3BAE-4BDC-B34A-D4AAF97160DC}">
            <xm:f>1</xm:f>
            <xm:f>'Control Panel'!$I$32</xm:f>
            <x14:dxf>
              <font>
                <b/>
                <i val="0"/>
                <color theme="0"/>
              </font>
              <fill>
                <patternFill>
                  <bgColor rgb="FFBF311A"/>
                </patternFill>
              </fill>
            </x14:dxf>
          </x14:cfRule>
          <x14:cfRule type="cellIs" priority="217" operator="greaterThan" id="{11C9C321-6136-4CB7-86F0-ECF1C1EBFDA4}">
            <xm:f>'Control Panel'!$I$31</xm:f>
            <x14:dxf>
              <font>
                <b/>
                <i val="0"/>
                <color auto="1"/>
              </font>
              <fill>
                <patternFill>
                  <bgColor rgb="FF949B50"/>
                </patternFill>
              </fill>
            </x14:dxf>
          </x14:cfRule>
          <x14:cfRule type="cellIs" priority="218" operator="greaterThan" id="{69504378-83B8-4662-9CC3-3377DACE8F05}">
            <xm:f>'Control Panel'!$I$32</xm:f>
            <x14:dxf>
              <font>
                <b/>
                <i val="0"/>
                <color auto="1"/>
              </font>
              <fill>
                <patternFill>
                  <bgColor rgb="FFE58E1A"/>
                </patternFill>
              </fill>
            </x14:dxf>
          </x14:cfRule>
          <xm:sqref>J161</xm:sqref>
        </x14:conditionalFormatting>
        <x14:conditionalFormatting xmlns:xm="http://schemas.microsoft.com/office/excel/2006/main">
          <x14:cfRule type="cellIs" priority="211" operator="notBetween" id="{A13087F4-9B1D-4162-8835-DABE39A0D667}">
            <xm:f>1</xm:f>
            <xm:f>'Control Panel'!$I$32</xm:f>
            <x14:dxf>
              <font>
                <b/>
                <i val="0"/>
                <color theme="0"/>
              </font>
              <fill>
                <patternFill>
                  <bgColor rgb="FFBF311A"/>
                </patternFill>
              </fill>
            </x14:dxf>
          </x14:cfRule>
          <x14:cfRule type="cellIs" priority="212" operator="greaterThan" id="{0D89010A-16EB-45DD-A862-694D4F94AA3A}">
            <xm:f>'Control Panel'!$I$31</xm:f>
            <x14:dxf>
              <font>
                <b/>
                <i val="0"/>
                <color auto="1"/>
              </font>
              <fill>
                <patternFill>
                  <bgColor rgb="FF949B50"/>
                </patternFill>
              </fill>
            </x14:dxf>
          </x14:cfRule>
          <x14:cfRule type="cellIs" priority="213" operator="greaterThan" id="{F2C84C30-AF6E-4C66-9809-FDE858F276F9}">
            <xm:f>'Control Panel'!$I$32</xm:f>
            <x14:dxf>
              <font>
                <b/>
                <i val="0"/>
                <color auto="1"/>
              </font>
              <fill>
                <patternFill>
                  <bgColor rgb="FFE58E1A"/>
                </patternFill>
              </fill>
            </x14:dxf>
          </x14:cfRule>
          <xm:sqref>J172</xm:sqref>
        </x14:conditionalFormatting>
        <x14:conditionalFormatting xmlns:xm="http://schemas.microsoft.com/office/excel/2006/main">
          <x14:cfRule type="cellIs" priority="206" operator="notBetween" id="{E5D41839-20FD-466B-86F2-B92E191F2783}">
            <xm:f>1</xm:f>
            <xm:f>'Control Panel'!$I$32</xm:f>
            <x14:dxf>
              <font>
                <b/>
                <i val="0"/>
                <color theme="0"/>
              </font>
              <fill>
                <patternFill>
                  <bgColor rgb="FFBF311A"/>
                </patternFill>
              </fill>
            </x14:dxf>
          </x14:cfRule>
          <x14:cfRule type="cellIs" priority="207" operator="greaterThan" id="{9CA4F4DE-0733-4FDD-AF74-1E3C583A5BB1}">
            <xm:f>'Control Panel'!$I$31</xm:f>
            <x14:dxf>
              <font>
                <b/>
                <i val="0"/>
                <color auto="1"/>
              </font>
              <fill>
                <patternFill>
                  <bgColor rgb="FF949B50"/>
                </patternFill>
              </fill>
            </x14:dxf>
          </x14:cfRule>
          <x14:cfRule type="cellIs" priority="208" operator="greaterThan" id="{DFDDDB6D-2651-433E-9C31-2D3B3B7E9CEA}">
            <xm:f>'Control Panel'!$I$32</xm:f>
            <x14:dxf>
              <font>
                <b/>
                <i val="0"/>
                <color auto="1"/>
              </font>
              <fill>
                <patternFill>
                  <bgColor rgb="FFE58E1A"/>
                </patternFill>
              </fill>
            </x14:dxf>
          </x14:cfRule>
          <xm:sqref>J183</xm:sqref>
        </x14:conditionalFormatting>
        <x14:conditionalFormatting xmlns:xm="http://schemas.microsoft.com/office/excel/2006/main">
          <x14:cfRule type="cellIs" priority="201" operator="notBetween" id="{7FBDBFA6-0A27-4F8E-9A17-816DC1138A03}">
            <xm:f>1</xm:f>
            <xm:f>'Control Panel'!$I$32</xm:f>
            <x14:dxf>
              <font>
                <b/>
                <i val="0"/>
                <color theme="0"/>
              </font>
              <fill>
                <patternFill>
                  <bgColor rgb="FFBF311A"/>
                </patternFill>
              </fill>
            </x14:dxf>
          </x14:cfRule>
          <x14:cfRule type="cellIs" priority="202" operator="greaterThan" id="{F24A9FDB-F546-462A-B9F3-D7C8C51D5978}">
            <xm:f>'Control Panel'!$I$31</xm:f>
            <x14:dxf>
              <font>
                <b/>
                <i val="0"/>
                <color auto="1"/>
              </font>
              <fill>
                <patternFill>
                  <bgColor rgb="FF949B50"/>
                </patternFill>
              </fill>
            </x14:dxf>
          </x14:cfRule>
          <x14:cfRule type="cellIs" priority="203" operator="greaterThan" id="{BA34F4BE-1D5F-4587-96C2-35C49EE88A86}">
            <xm:f>'Control Panel'!$I$32</xm:f>
            <x14:dxf>
              <font>
                <b/>
                <i val="0"/>
                <color auto="1"/>
              </font>
              <fill>
                <patternFill>
                  <bgColor rgb="FFE58E1A"/>
                </patternFill>
              </fill>
            </x14:dxf>
          </x14:cfRule>
          <xm:sqref>J194</xm:sqref>
        </x14:conditionalFormatting>
        <x14:conditionalFormatting xmlns:xm="http://schemas.microsoft.com/office/excel/2006/main">
          <x14:cfRule type="cellIs" priority="196" operator="notBetween" id="{EF66C5C1-9550-491D-AE8F-BF4D8BB236F7}">
            <xm:f>1</xm:f>
            <xm:f>'Control Panel'!$I$32</xm:f>
            <x14:dxf>
              <font>
                <b/>
                <i val="0"/>
                <color theme="0"/>
              </font>
              <fill>
                <patternFill>
                  <bgColor rgb="FFBF311A"/>
                </patternFill>
              </fill>
            </x14:dxf>
          </x14:cfRule>
          <x14:cfRule type="cellIs" priority="197" operator="greaterThan" id="{CA9563BF-4576-42A9-A3C5-6EA116722BCA}">
            <xm:f>'Control Panel'!$I$31</xm:f>
            <x14:dxf>
              <font>
                <b/>
                <i val="0"/>
                <color auto="1"/>
              </font>
              <fill>
                <patternFill>
                  <bgColor rgb="FF949B50"/>
                </patternFill>
              </fill>
            </x14:dxf>
          </x14:cfRule>
          <x14:cfRule type="cellIs" priority="198" operator="greaterThan" id="{8B2E6433-91D2-46D0-9D48-2C9214EB9E68}">
            <xm:f>'Control Panel'!$I$32</xm:f>
            <x14:dxf>
              <font>
                <b/>
                <i val="0"/>
                <color auto="1"/>
              </font>
              <fill>
                <patternFill>
                  <bgColor rgb="FFE58E1A"/>
                </patternFill>
              </fill>
            </x14:dxf>
          </x14:cfRule>
          <xm:sqref>J205</xm:sqref>
        </x14:conditionalFormatting>
        <x14:conditionalFormatting xmlns:xm="http://schemas.microsoft.com/office/excel/2006/main">
          <x14:cfRule type="cellIs" priority="191" operator="notBetween" id="{25FFC306-E69A-4600-9991-ABF49D46606C}">
            <xm:f>1</xm:f>
            <xm:f>'Control Panel'!$I$32</xm:f>
            <x14:dxf>
              <font>
                <b/>
                <i val="0"/>
                <color theme="0"/>
              </font>
              <fill>
                <patternFill>
                  <bgColor rgb="FFBF311A"/>
                </patternFill>
              </fill>
            </x14:dxf>
          </x14:cfRule>
          <x14:cfRule type="cellIs" priority="192" operator="greaterThan" id="{FD81F22E-2CD5-4435-BB41-8A8F95967E58}">
            <xm:f>'Control Panel'!$I$31</xm:f>
            <x14:dxf>
              <font>
                <b/>
                <i val="0"/>
                <color auto="1"/>
              </font>
              <fill>
                <patternFill>
                  <bgColor rgb="FF949B50"/>
                </patternFill>
              </fill>
            </x14:dxf>
          </x14:cfRule>
          <x14:cfRule type="cellIs" priority="193" operator="greaterThan" id="{D9EB76A6-8B05-40E6-8628-7C68134893D3}">
            <xm:f>'Control Panel'!$I$32</xm:f>
            <x14:dxf>
              <font>
                <b/>
                <i val="0"/>
                <color auto="1"/>
              </font>
              <fill>
                <patternFill>
                  <bgColor rgb="FFE58E1A"/>
                </patternFill>
              </fill>
            </x14:dxf>
          </x14:cfRule>
          <xm:sqref>J216</xm:sqref>
        </x14:conditionalFormatting>
        <x14:conditionalFormatting xmlns:xm="http://schemas.microsoft.com/office/excel/2006/main">
          <x14:cfRule type="cellIs" priority="186" operator="notBetween" id="{F5F42CCE-F3E3-4E12-8D2A-BDB2D0CADB72}">
            <xm:f>1</xm:f>
            <xm:f>'Control Panel'!$I$32</xm:f>
            <x14:dxf>
              <font>
                <b/>
                <i val="0"/>
                <color theme="0"/>
              </font>
              <fill>
                <patternFill>
                  <bgColor rgb="FFBF311A"/>
                </patternFill>
              </fill>
            </x14:dxf>
          </x14:cfRule>
          <x14:cfRule type="cellIs" priority="187" operator="greaterThan" id="{4C510090-8FCF-4CEB-B7B0-1FFF39CFB957}">
            <xm:f>'Control Panel'!$I$31</xm:f>
            <x14:dxf>
              <font>
                <b/>
                <i val="0"/>
                <color auto="1"/>
              </font>
              <fill>
                <patternFill>
                  <bgColor rgb="FF949B50"/>
                </patternFill>
              </fill>
            </x14:dxf>
          </x14:cfRule>
          <x14:cfRule type="cellIs" priority="188" operator="greaterThan" id="{C7CE54FA-1A62-48BC-BD95-86827034C576}">
            <xm:f>'Control Panel'!$I$32</xm:f>
            <x14:dxf>
              <font>
                <b/>
                <i val="0"/>
                <color auto="1"/>
              </font>
              <fill>
                <patternFill>
                  <bgColor rgb="FFE58E1A"/>
                </patternFill>
              </fill>
            </x14:dxf>
          </x14:cfRule>
          <xm:sqref>J227</xm:sqref>
        </x14:conditionalFormatting>
        <x14:conditionalFormatting xmlns:xm="http://schemas.microsoft.com/office/excel/2006/main">
          <x14:cfRule type="cellIs" priority="181" operator="notBetween" id="{0C4F6E87-9DAA-49A2-811C-B33B6AD4BA98}">
            <xm:f>1</xm:f>
            <xm:f>'Control Panel'!$I$32</xm:f>
            <x14:dxf>
              <font>
                <b/>
                <i val="0"/>
                <color theme="0"/>
              </font>
              <fill>
                <patternFill>
                  <bgColor rgb="FFBF311A"/>
                </patternFill>
              </fill>
            </x14:dxf>
          </x14:cfRule>
          <x14:cfRule type="cellIs" priority="182" operator="greaterThan" id="{BC9CC1DC-AB45-4CC6-BA28-FA6AEF2B87BC}">
            <xm:f>'Control Panel'!$I$31</xm:f>
            <x14:dxf>
              <font>
                <b/>
                <i val="0"/>
                <color auto="1"/>
              </font>
              <fill>
                <patternFill>
                  <bgColor rgb="FF949B50"/>
                </patternFill>
              </fill>
            </x14:dxf>
          </x14:cfRule>
          <x14:cfRule type="cellIs" priority="183" operator="greaterThan" id="{8A4295F0-D0C7-4F9C-850F-495BA3C513D5}">
            <xm:f>'Control Panel'!$I$32</xm:f>
            <x14:dxf>
              <font>
                <b/>
                <i val="0"/>
                <color auto="1"/>
              </font>
              <fill>
                <patternFill>
                  <bgColor rgb="FFE58E1A"/>
                </patternFill>
              </fill>
            </x14:dxf>
          </x14:cfRule>
          <xm:sqref>J238</xm:sqref>
        </x14:conditionalFormatting>
        <x14:conditionalFormatting xmlns:xm="http://schemas.microsoft.com/office/excel/2006/main">
          <x14:cfRule type="cellIs" priority="176" operator="notBetween" id="{A7270951-EDA3-4E0A-A784-F2DC39D4C742}">
            <xm:f>1</xm:f>
            <xm:f>'Control Panel'!$I$32</xm:f>
            <x14:dxf>
              <font>
                <b/>
                <i val="0"/>
                <color theme="0"/>
              </font>
              <fill>
                <patternFill>
                  <bgColor rgb="FFBF311A"/>
                </patternFill>
              </fill>
            </x14:dxf>
          </x14:cfRule>
          <x14:cfRule type="cellIs" priority="177" operator="greaterThan" id="{338B0FE8-491B-4168-AD9C-95A091784D2E}">
            <xm:f>'Control Panel'!$I$31</xm:f>
            <x14:dxf>
              <font>
                <b/>
                <i val="0"/>
                <color auto="1"/>
              </font>
              <fill>
                <patternFill>
                  <bgColor rgb="FF949B50"/>
                </patternFill>
              </fill>
            </x14:dxf>
          </x14:cfRule>
          <x14:cfRule type="cellIs" priority="178" operator="greaterThan" id="{6555421E-439C-437A-8FDF-0A56157D98D1}">
            <xm:f>'Control Panel'!$I$32</xm:f>
            <x14:dxf>
              <font>
                <b/>
                <i val="0"/>
                <color auto="1"/>
              </font>
              <fill>
                <patternFill>
                  <bgColor rgb="FFE58E1A"/>
                </patternFill>
              </fill>
            </x14:dxf>
          </x14:cfRule>
          <xm:sqref>J249</xm:sqref>
        </x14:conditionalFormatting>
        <x14:conditionalFormatting xmlns:xm="http://schemas.microsoft.com/office/excel/2006/main">
          <x14:cfRule type="cellIs" priority="171" operator="notBetween" id="{B73491D5-0735-4F2B-9467-F146E6C6B2B1}">
            <xm:f>1</xm:f>
            <xm:f>'Control Panel'!$I$32</xm:f>
            <x14:dxf>
              <font>
                <b/>
                <i val="0"/>
                <color theme="0"/>
              </font>
              <fill>
                <patternFill>
                  <bgColor rgb="FFBF311A"/>
                </patternFill>
              </fill>
            </x14:dxf>
          </x14:cfRule>
          <x14:cfRule type="cellIs" priority="172" operator="greaterThan" id="{F4713813-23D4-4E85-890E-36954A1C7798}">
            <xm:f>'Control Panel'!$I$31</xm:f>
            <x14:dxf>
              <font>
                <b/>
                <i val="0"/>
                <color auto="1"/>
              </font>
              <fill>
                <patternFill>
                  <bgColor rgb="FF949B50"/>
                </patternFill>
              </fill>
            </x14:dxf>
          </x14:cfRule>
          <x14:cfRule type="cellIs" priority="173" operator="greaterThan" id="{14E4ADF9-7904-4E37-8B26-AEE75581F0AE}">
            <xm:f>'Control Panel'!$I$32</xm:f>
            <x14:dxf>
              <font>
                <b/>
                <i val="0"/>
                <color auto="1"/>
              </font>
              <fill>
                <patternFill>
                  <bgColor rgb="FFE58E1A"/>
                </patternFill>
              </fill>
            </x14:dxf>
          </x14:cfRule>
          <xm:sqref>J260</xm:sqref>
        </x14:conditionalFormatting>
        <x14:conditionalFormatting xmlns:xm="http://schemas.microsoft.com/office/excel/2006/main">
          <x14:cfRule type="cellIs" priority="166" operator="notBetween" id="{EAC0018C-8DC5-41E1-B688-9BC49B70A4D7}">
            <xm:f>1</xm:f>
            <xm:f>'Control Panel'!$I$32</xm:f>
            <x14:dxf>
              <font>
                <b/>
                <i val="0"/>
                <color theme="0"/>
              </font>
              <fill>
                <patternFill>
                  <bgColor rgb="FFBF311A"/>
                </patternFill>
              </fill>
            </x14:dxf>
          </x14:cfRule>
          <x14:cfRule type="cellIs" priority="167" operator="greaterThan" id="{C38B7C9A-6304-4381-828A-9AFD0832C6D8}">
            <xm:f>'Control Panel'!$I$31</xm:f>
            <x14:dxf>
              <font>
                <b/>
                <i val="0"/>
                <color auto="1"/>
              </font>
              <fill>
                <patternFill>
                  <bgColor rgb="FF949B50"/>
                </patternFill>
              </fill>
            </x14:dxf>
          </x14:cfRule>
          <x14:cfRule type="cellIs" priority="168" operator="greaterThan" id="{226D2FD3-7F31-4C46-A751-0913ADB835FC}">
            <xm:f>'Control Panel'!$I$32</xm:f>
            <x14:dxf>
              <font>
                <b/>
                <i val="0"/>
                <color auto="1"/>
              </font>
              <fill>
                <patternFill>
                  <bgColor rgb="FFE58E1A"/>
                </patternFill>
              </fill>
            </x14:dxf>
          </x14:cfRule>
          <xm:sqref>J271</xm:sqref>
        </x14:conditionalFormatting>
        <x14:conditionalFormatting xmlns:xm="http://schemas.microsoft.com/office/excel/2006/main">
          <x14:cfRule type="cellIs" priority="161" operator="notBetween" id="{C274A0B3-828D-4D82-BB6E-55763F46ACAB}">
            <xm:f>1</xm:f>
            <xm:f>'Control Panel'!$I$32</xm:f>
            <x14:dxf>
              <font>
                <b/>
                <i val="0"/>
                <color theme="0"/>
              </font>
              <fill>
                <patternFill>
                  <bgColor rgb="FFBF311A"/>
                </patternFill>
              </fill>
            </x14:dxf>
          </x14:cfRule>
          <x14:cfRule type="cellIs" priority="162" operator="greaterThan" id="{7BE57F57-1978-4CAF-A0C3-1A422B2D0A81}">
            <xm:f>'Control Panel'!$I$31</xm:f>
            <x14:dxf>
              <font>
                <b/>
                <i val="0"/>
                <color auto="1"/>
              </font>
              <fill>
                <patternFill>
                  <bgColor rgb="FF949B50"/>
                </patternFill>
              </fill>
            </x14:dxf>
          </x14:cfRule>
          <x14:cfRule type="cellIs" priority="163" operator="greaterThan" id="{B4376C94-95EE-4C15-8C31-139D5657D3A7}">
            <xm:f>'Control Panel'!$I$32</xm:f>
            <x14:dxf>
              <font>
                <b/>
                <i val="0"/>
                <color auto="1"/>
              </font>
              <fill>
                <patternFill>
                  <bgColor rgb="FFE58E1A"/>
                </patternFill>
              </fill>
            </x14:dxf>
          </x14:cfRule>
          <xm:sqref>J282</xm:sqref>
        </x14:conditionalFormatting>
        <x14:conditionalFormatting xmlns:xm="http://schemas.microsoft.com/office/excel/2006/main">
          <x14:cfRule type="cellIs" priority="156" operator="notBetween" id="{F33FADB0-5274-462C-BB3E-DD4FE3CBB65D}">
            <xm:f>1</xm:f>
            <xm:f>'Control Panel'!$I$32</xm:f>
            <x14:dxf>
              <font>
                <b/>
                <i val="0"/>
                <color theme="0"/>
              </font>
              <fill>
                <patternFill>
                  <bgColor rgb="FFBF311A"/>
                </patternFill>
              </fill>
            </x14:dxf>
          </x14:cfRule>
          <x14:cfRule type="cellIs" priority="157" operator="greaterThan" id="{53BC6DF0-C0B9-47D5-94B6-E4F2EF32D6F9}">
            <xm:f>'Control Panel'!$I$31</xm:f>
            <x14:dxf>
              <font>
                <b/>
                <i val="0"/>
                <color auto="1"/>
              </font>
              <fill>
                <patternFill>
                  <bgColor rgb="FF949B50"/>
                </patternFill>
              </fill>
            </x14:dxf>
          </x14:cfRule>
          <x14:cfRule type="cellIs" priority="158" operator="greaterThan" id="{A59554C5-FBE3-4245-A9FD-57408DB7A4EF}">
            <xm:f>'Control Panel'!$I$32</xm:f>
            <x14:dxf>
              <font>
                <b/>
                <i val="0"/>
                <color auto="1"/>
              </font>
              <fill>
                <patternFill>
                  <bgColor rgb="FFE58E1A"/>
                </patternFill>
              </fill>
            </x14:dxf>
          </x14:cfRule>
          <xm:sqref>J293</xm:sqref>
        </x14:conditionalFormatting>
        <x14:conditionalFormatting xmlns:xm="http://schemas.microsoft.com/office/excel/2006/main">
          <x14:cfRule type="cellIs" priority="151" operator="notBetween" id="{184A64C1-6A21-4ED8-9716-52B68A910924}">
            <xm:f>1</xm:f>
            <xm:f>'Control Panel'!$I$32</xm:f>
            <x14:dxf>
              <font>
                <b/>
                <i val="0"/>
                <color theme="0"/>
              </font>
              <fill>
                <patternFill>
                  <bgColor rgb="FFBF311A"/>
                </patternFill>
              </fill>
            </x14:dxf>
          </x14:cfRule>
          <x14:cfRule type="cellIs" priority="152" operator="greaterThan" id="{ADE75022-AC22-4980-B8B9-8982A69EB2A6}">
            <xm:f>'Control Panel'!$I$31</xm:f>
            <x14:dxf>
              <font>
                <b/>
                <i val="0"/>
                <color auto="1"/>
              </font>
              <fill>
                <patternFill>
                  <bgColor rgb="FF949B50"/>
                </patternFill>
              </fill>
            </x14:dxf>
          </x14:cfRule>
          <x14:cfRule type="cellIs" priority="153" operator="greaterThan" id="{60103A64-3D36-4CBE-A44A-F911030FE70E}">
            <xm:f>'Control Panel'!$I$32</xm:f>
            <x14:dxf>
              <font>
                <b/>
                <i val="0"/>
                <color auto="1"/>
              </font>
              <fill>
                <patternFill>
                  <bgColor rgb="FFE58E1A"/>
                </patternFill>
              </fill>
            </x14:dxf>
          </x14:cfRule>
          <xm:sqref>J304</xm:sqref>
        </x14:conditionalFormatting>
        <x14:conditionalFormatting xmlns:xm="http://schemas.microsoft.com/office/excel/2006/main">
          <x14:cfRule type="cellIs" priority="146" operator="notBetween" id="{6414DEF4-3868-478D-B2C2-C834F09508BA}">
            <xm:f>1</xm:f>
            <xm:f>'Control Panel'!$I$32</xm:f>
            <x14:dxf>
              <font>
                <b/>
                <i val="0"/>
                <color theme="0"/>
              </font>
              <fill>
                <patternFill>
                  <bgColor rgb="FFBF311A"/>
                </patternFill>
              </fill>
            </x14:dxf>
          </x14:cfRule>
          <x14:cfRule type="cellIs" priority="147" operator="greaterThan" id="{D0E0313D-61A2-4ED5-A4B6-0D20632D956E}">
            <xm:f>'Control Panel'!$I$31</xm:f>
            <x14:dxf>
              <font>
                <b/>
                <i val="0"/>
                <color auto="1"/>
              </font>
              <fill>
                <patternFill>
                  <bgColor rgb="FF949B50"/>
                </patternFill>
              </fill>
            </x14:dxf>
          </x14:cfRule>
          <x14:cfRule type="cellIs" priority="148" operator="greaterThan" id="{F83096FB-8304-4405-83FB-7C0C0F947411}">
            <xm:f>'Control Panel'!$I$32</xm:f>
            <x14:dxf>
              <font>
                <b/>
                <i val="0"/>
                <color auto="1"/>
              </font>
              <fill>
                <patternFill>
                  <bgColor rgb="FFE58E1A"/>
                </patternFill>
              </fill>
            </x14:dxf>
          </x14:cfRule>
          <xm:sqref>J315</xm:sqref>
        </x14:conditionalFormatting>
        <x14:conditionalFormatting xmlns:xm="http://schemas.microsoft.com/office/excel/2006/main">
          <x14:cfRule type="cellIs" priority="141" operator="notBetween" id="{97633828-8A05-496A-A423-8655489FB233}">
            <xm:f>1</xm:f>
            <xm:f>'Control Panel'!$I$32</xm:f>
            <x14:dxf>
              <font>
                <b/>
                <i val="0"/>
                <color theme="0"/>
              </font>
              <fill>
                <patternFill>
                  <bgColor rgb="FFBF311A"/>
                </patternFill>
              </fill>
            </x14:dxf>
          </x14:cfRule>
          <x14:cfRule type="cellIs" priority="142" operator="greaterThan" id="{1C6812D6-10BA-4329-8BD0-6EF6B4310439}">
            <xm:f>'Control Panel'!$I$31</xm:f>
            <x14:dxf>
              <font>
                <b/>
                <i val="0"/>
                <color auto="1"/>
              </font>
              <fill>
                <patternFill>
                  <bgColor rgb="FF949B50"/>
                </patternFill>
              </fill>
            </x14:dxf>
          </x14:cfRule>
          <x14:cfRule type="cellIs" priority="143" operator="greaterThan" id="{16F778B1-6E95-49DB-9540-E315AC23828B}">
            <xm:f>'Control Panel'!$I$32</xm:f>
            <x14:dxf>
              <font>
                <b/>
                <i val="0"/>
                <color auto="1"/>
              </font>
              <fill>
                <patternFill>
                  <bgColor rgb="FFE58E1A"/>
                </patternFill>
              </fill>
            </x14:dxf>
          </x14:cfRule>
          <xm:sqref>J326</xm:sqref>
        </x14:conditionalFormatting>
        <x14:conditionalFormatting xmlns:xm="http://schemas.microsoft.com/office/excel/2006/main">
          <x14:cfRule type="cellIs" priority="136" operator="notBetween" id="{4A986764-7C11-4274-8231-B6EA552487C4}">
            <xm:f>1</xm:f>
            <xm:f>'Control Panel'!$I$32</xm:f>
            <x14:dxf>
              <font>
                <b/>
                <i val="0"/>
                <color theme="0"/>
              </font>
              <fill>
                <patternFill>
                  <bgColor rgb="FFBF311A"/>
                </patternFill>
              </fill>
            </x14:dxf>
          </x14:cfRule>
          <x14:cfRule type="cellIs" priority="137" operator="greaterThan" id="{0A276F09-5A8A-4746-A276-765A0045F32B}">
            <xm:f>'Control Panel'!$I$31</xm:f>
            <x14:dxf>
              <font>
                <b/>
                <i val="0"/>
                <color auto="1"/>
              </font>
              <fill>
                <patternFill>
                  <bgColor rgb="FF949B50"/>
                </patternFill>
              </fill>
            </x14:dxf>
          </x14:cfRule>
          <x14:cfRule type="cellIs" priority="138" operator="greaterThan" id="{C812FE92-9732-4F10-9D4A-9C3482199C15}">
            <xm:f>'Control Panel'!$I$32</xm:f>
            <x14:dxf>
              <font>
                <b/>
                <i val="0"/>
                <color auto="1"/>
              </font>
              <fill>
                <patternFill>
                  <bgColor rgb="FFE58E1A"/>
                </patternFill>
              </fill>
            </x14:dxf>
          </x14:cfRule>
          <xm:sqref>J337</xm:sqref>
        </x14:conditionalFormatting>
        <x14:conditionalFormatting xmlns:xm="http://schemas.microsoft.com/office/excel/2006/main">
          <x14:cfRule type="cellIs" priority="131" operator="notBetween" id="{0C22522E-3CD6-41EE-B9AF-E533FAF778EB}">
            <xm:f>1</xm:f>
            <xm:f>'Control Panel'!$I$32</xm:f>
            <x14:dxf>
              <font>
                <b/>
                <i val="0"/>
                <color theme="0"/>
              </font>
              <fill>
                <patternFill>
                  <bgColor rgb="FFBF311A"/>
                </patternFill>
              </fill>
            </x14:dxf>
          </x14:cfRule>
          <x14:cfRule type="cellIs" priority="132" operator="greaterThan" id="{8DC6CBC8-CA0F-415B-BA80-2C34C0469A7C}">
            <xm:f>'Control Panel'!$I$31</xm:f>
            <x14:dxf>
              <font>
                <b/>
                <i val="0"/>
                <color auto="1"/>
              </font>
              <fill>
                <patternFill>
                  <bgColor rgb="FF949B50"/>
                </patternFill>
              </fill>
            </x14:dxf>
          </x14:cfRule>
          <x14:cfRule type="cellIs" priority="133" operator="greaterThan" id="{3EEB718F-825C-44F3-AFCF-C3818F7B9F35}">
            <xm:f>'Control Panel'!$I$32</xm:f>
            <x14:dxf>
              <font>
                <b/>
                <i val="0"/>
                <color auto="1"/>
              </font>
              <fill>
                <patternFill>
                  <bgColor rgb="FFE58E1A"/>
                </patternFill>
              </fill>
            </x14:dxf>
          </x14:cfRule>
          <xm:sqref>J348</xm:sqref>
        </x14:conditionalFormatting>
        <x14:conditionalFormatting xmlns:xm="http://schemas.microsoft.com/office/excel/2006/main">
          <x14:cfRule type="cellIs" priority="126" operator="notBetween" id="{EE2E9D80-5A87-47BD-A5A1-2355EBA97384}">
            <xm:f>1</xm:f>
            <xm:f>'Control Panel'!$I$32</xm:f>
            <x14:dxf>
              <font>
                <b/>
                <i val="0"/>
                <color theme="0"/>
              </font>
              <fill>
                <patternFill>
                  <bgColor rgb="FFBF311A"/>
                </patternFill>
              </fill>
            </x14:dxf>
          </x14:cfRule>
          <x14:cfRule type="cellIs" priority="127" operator="greaterThan" id="{9E4D2FE5-F65C-4CA5-BFCF-71C5E7B5E69C}">
            <xm:f>'Control Panel'!$I$31</xm:f>
            <x14:dxf>
              <font>
                <b/>
                <i val="0"/>
                <color auto="1"/>
              </font>
              <fill>
                <patternFill>
                  <bgColor rgb="FF949B50"/>
                </patternFill>
              </fill>
            </x14:dxf>
          </x14:cfRule>
          <x14:cfRule type="cellIs" priority="128" operator="greaterThan" id="{EA606F38-846E-4423-BFCF-A0A3F8A6E6C5}">
            <xm:f>'Control Panel'!$I$32</xm:f>
            <x14:dxf>
              <font>
                <b/>
                <i val="0"/>
                <color auto="1"/>
              </font>
              <fill>
                <patternFill>
                  <bgColor rgb="FFE58E1A"/>
                </patternFill>
              </fill>
            </x14:dxf>
          </x14:cfRule>
          <xm:sqref>J359</xm:sqref>
        </x14:conditionalFormatting>
        <x14:conditionalFormatting xmlns:xm="http://schemas.microsoft.com/office/excel/2006/main">
          <x14:cfRule type="cellIs" priority="121" operator="notBetween" id="{7ED27328-9CA3-478C-9B11-C97F537935F4}">
            <xm:f>1</xm:f>
            <xm:f>'Control Panel'!$I$32</xm:f>
            <x14:dxf>
              <font>
                <b/>
                <i val="0"/>
                <color theme="0"/>
              </font>
              <fill>
                <patternFill>
                  <bgColor rgb="FFBF311A"/>
                </patternFill>
              </fill>
            </x14:dxf>
          </x14:cfRule>
          <x14:cfRule type="cellIs" priority="122" operator="greaterThan" id="{335A4783-7F60-464C-BB71-B209BD23950F}">
            <xm:f>'Control Panel'!$I$31</xm:f>
            <x14:dxf>
              <font>
                <b/>
                <i val="0"/>
                <color auto="1"/>
              </font>
              <fill>
                <patternFill>
                  <bgColor rgb="FF949B50"/>
                </patternFill>
              </fill>
            </x14:dxf>
          </x14:cfRule>
          <x14:cfRule type="cellIs" priority="123" operator="greaterThan" id="{D8CE8C16-D24E-4097-8776-29F2618AE6ED}">
            <xm:f>'Control Panel'!$I$32</xm:f>
            <x14:dxf>
              <font>
                <b/>
                <i val="0"/>
                <color auto="1"/>
              </font>
              <fill>
                <patternFill>
                  <bgColor rgb="FFE58E1A"/>
                </patternFill>
              </fill>
            </x14:dxf>
          </x14:cfRule>
          <xm:sqref>J370</xm:sqref>
        </x14:conditionalFormatting>
        <x14:conditionalFormatting xmlns:xm="http://schemas.microsoft.com/office/excel/2006/main">
          <x14:cfRule type="cellIs" priority="116" operator="notBetween" id="{24EEC879-C6B6-424E-A567-D7CC5B582E7B}">
            <xm:f>1</xm:f>
            <xm:f>'Control Panel'!$I$32</xm:f>
            <x14:dxf>
              <font>
                <b/>
                <i val="0"/>
                <color theme="0"/>
              </font>
              <fill>
                <patternFill>
                  <bgColor rgb="FFBF311A"/>
                </patternFill>
              </fill>
            </x14:dxf>
          </x14:cfRule>
          <x14:cfRule type="cellIs" priority="117" operator="greaterThan" id="{B433011D-A5E8-4537-A5F4-F686B34BC0EA}">
            <xm:f>'Control Panel'!$I$31</xm:f>
            <x14:dxf>
              <font>
                <b/>
                <i val="0"/>
                <color auto="1"/>
              </font>
              <fill>
                <patternFill>
                  <bgColor rgb="FF949B50"/>
                </patternFill>
              </fill>
            </x14:dxf>
          </x14:cfRule>
          <x14:cfRule type="cellIs" priority="118" operator="greaterThan" id="{4CC4FE14-CFEA-45A3-AE24-79EA5EED779E}">
            <xm:f>'Control Panel'!$I$32</xm:f>
            <x14:dxf>
              <font>
                <b/>
                <i val="0"/>
                <color auto="1"/>
              </font>
              <fill>
                <patternFill>
                  <bgColor rgb="FFE58E1A"/>
                </patternFill>
              </fill>
            </x14:dxf>
          </x14:cfRule>
          <xm:sqref>J381</xm:sqref>
        </x14:conditionalFormatting>
        <x14:conditionalFormatting xmlns:xm="http://schemas.microsoft.com/office/excel/2006/main">
          <x14:cfRule type="cellIs" priority="111" operator="notBetween" id="{2BE94C8A-5722-4C9D-B75B-83973EF38885}">
            <xm:f>1</xm:f>
            <xm:f>'Control Panel'!$I$32</xm:f>
            <x14:dxf>
              <font>
                <b/>
                <i val="0"/>
                <color theme="0"/>
              </font>
              <fill>
                <patternFill>
                  <bgColor rgb="FFBF311A"/>
                </patternFill>
              </fill>
            </x14:dxf>
          </x14:cfRule>
          <x14:cfRule type="cellIs" priority="112" operator="greaterThan" id="{F7DEE360-6655-4F92-B877-5E953E9B9943}">
            <xm:f>'Control Panel'!$I$31</xm:f>
            <x14:dxf>
              <font>
                <b/>
                <i val="0"/>
                <color auto="1"/>
              </font>
              <fill>
                <patternFill>
                  <bgColor rgb="FF949B50"/>
                </patternFill>
              </fill>
            </x14:dxf>
          </x14:cfRule>
          <x14:cfRule type="cellIs" priority="113" operator="greaterThan" id="{C4B93442-E3C1-40AC-AFCB-0A8FE65A97C0}">
            <xm:f>'Control Panel'!$I$32</xm:f>
            <x14:dxf>
              <font>
                <b/>
                <i val="0"/>
                <color auto="1"/>
              </font>
              <fill>
                <patternFill>
                  <bgColor rgb="FFE58E1A"/>
                </patternFill>
              </fill>
            </x14:dxf>
          </x14:cfRule>
          <xm:sqref>J392</xm:sqref>
        </x14:conditionalFormatting>
        <x14:conditionalFormatting xmlns:xm="http://schemas.microsoft.com/office/excel/2006/main">
          <x14:cfRule type="cellIs" priority="106" operator="notBetween" id="{A5E75E42-F88E-48BC-AAA3-8E4936C6A49F}">
            <xm:f>1</xm:f>
            <xm:f>'Control Panel'!$I$32</xm:f>
            <x14:dxf>
              <font>
                <b/>
                <i val="0"/>
                <color theme="0"/>
              </font>
              <fill>
                <patternFill>
                  <bgColor rgb="FFBF311A"/>
                </patternFill>
              </fill>
            </x14:dxf>
          </x14:cfRule>
          <x14:cfRule type="cellIs" priority="107" operator="greaterThan" id="{B38454B6-7141-4EBD-88AB-930B8615E587}">
            <xm:f>'Control Panel'!$I$31</xm:f>
            <x14:dxf>
              <font>
                <b/>
                <i val="0"/>
                <color auto="1"/>
              </font>
              <fill>
                <patternFill>
                  <bgColor rgb="FF949B50"/>
                </patternFill>
              </fill>
            </x14:dxf>
          </x14:cfRule>
          <x14:cfRule type="cellIs" priority="108" operator="greaterThan" id="{441B90FA-BC66-4FA2-90F0-2F598B150AD9}">
            <xm:f>'Control Panel'!$I$32</xm:f>
            <x14:dxf>
              <font>
                <b/>
                <i val="0"/>
                <color auto="1"/>
              </font>
              <fill>
                <patternFill>
                  <bgColor rgb="FFE58E1A"/>
                </patternFill>
              </fill>
            </x14:dxf>
          </x14:cfRule>
          <xm:sqref>J403</xm:sqref>
        </x14:conditionalFormatting>
        <x14:conditionalFormatting xmlns:xm="http://schemas.microsoft.com/office/excel/2006/main">
          <x14:cfRule type="cellIs" priority="101" operator="notBetween" id="{5E92B61A-2037-4C2B-9DE4-E0AB2ADDB7B4}">
            <xm:f>1</xm:f>
            <xm:f>'Control Panel'!$I$32</xm:f>
            <x14:dxf>
              <font>
                <b/>
                <i val="0"/>
                <color theme="0"/>
              </font>
              <fill>
                <patternFill>
                  <bgColor rgb="FFBF311A"/>
                </patternFill>
              </fill>
            </x14:dxf>
          </x14:cfRule>
          <x14:cfRule type="cellIs" priority="102" operator="greaterThan" id="{0695B7EB-B4D0-4EBF-837A-B3154FD42F75}">
            <xm:f>'Control Panel'!$I$31</xm:f>
            <x14:dxf>
              <font>
                <b/>
                <i val="0"/>
                <color auto="1"/>
              </font>
              <fill>
                <patternFill>
                  <bgColor rgb="FF949B50"/>
                </patternFill>
              </fill>
            </x14:dxf>
          </x14:cfRule>
          <x14:cfRule type="cellIs" priority="103" operator="greaterThan" id="{9C073AAF-98EA-429C-9ED0-168E3E75335C}">
            <xm:f>'Control Panel'!$I$32</xm:f>
            <x14:dxf>
              <font>
                <b/>
                <i val="0"/>
                <color auto="1"/>
              </font>
              <fill>
                <patternFill>
                  <bgColor rgb="FFE58E1A"/>
                </patternFill>
              </fill>
            </x14:dxf>
          </x14:cfRule>
          <xm:sqref>J414</xm:sqref>
        </x14:conditionalFormatting>
        <x14:conditionalFormatting xmlns:xm="http://schemas.microsoft.com/office/excel/2006/main">
          <x14:cfRule type="cellIs" priority="96" operator="notBetween" id="{28EE7A24-ED32-40A0-8DA2-65E062EE8583}">
            <xm:f>1</xm:f>
            <xm:f>'Control Panel'!$I$32</xm:f>
            <x14:dxf>
              <font>
                <b/>
                <i val="0"/>
                <color theme="0"/>
              </font>
              <fill>
                <patternFill>
                  <bgColor rgb="FFBF311A"/>
                </patternFill>
              </fill>
            </x14:dxf>
          </x14:cfRule>
          <x14:cfRule type="cellIs" priority="97" operator="greaterThan" id="{90BBDE0F-0585-4523-8015-6359F623C64F}">
            <xm:f>'Control Panel'!$I$31</xm:f>
            <x14:dxf>
              <font>
                <b/>
                <i val="0"/>
                <color auto="1"/>
              </font>
              <fill>
                <patternFill>
                  <bgColor rgb="FF949B50"/>
                </patternFill>
              </fill>
            </x14:dxf>
          </x14:cfRule>
          <x14:cfRule type="cellIs" priority="98" operator="greaterThan" id="{962BE1C1-D68F-4076-AAD6-D361FA84CD14}">
            <xm:f>'Control Panel'!$I$32</xm:f>
            <x14:dxf>
              <font>
                <b/>
                <i val="0"/>
                <color auto="1"/>
              </font>
              <fill>
                <patternFill>
                  <bgColor rgb="FFE58E1A"/>
                </patternFill>
              </fill>
            </x14:dxf>
          </x14:cfRule>
          <xm:sqref>J425</xm:sqref>
        </x14:conditionalFormatting>
        <x14:conditionalFormatting xmlns:xm="http://schemas.microsoft.com/office/excel/2006/main">
          <x14:cfRule type="cellIs" priority="91" operator="notBetween" id="{C62E21F3-27E5-4294-BEDE-4C37A93F97DE}">
            <xm:f>1</xm:f>
            <xm:f>'Control Panel'!$I$32</xm:f>
            <x14:dxf>
              <font>
                <b/>
                <i val="0"/>
                <color theme="0"/>
              </font>
              <fill>
                <patternFill>
                  <bgColor rgb="FFBF311A"/>
                </patternFill>
              </fill>
            </x14:dxf>
          </x14:cfRule>
          <x14:cfRule type="cellIs" priority="92" operator="greaterThan" id="{93D7C2E7-EE6E-41D1-B91C-6E3BFB70599E}">
            <xm:f>'Control Panel'!$I$31</xm:f>
            <x14:dxf>
              <font>
                <b/>
                <i val="0"/>
                <color auto="1"/>
              </font>
              <fill>
                <patternFill>
                  <bgColor rgb="FF949B50"/>
                </patternFill>
              </fill>
            </x14:dxf>
          </x14:cfRule>
          <x14:cfRule type="cellIs" priority="93" operator="greaterThan" id="{F297D5EA-5E04-4498-9001-78BCE97BEF95}">
            <xm:f>'Control Panel'!$I$32</xm:f>
            <x14:dxf>
              <font>
                <b/>
                <i val="0"/>
                <color auto="1"/>
              </font>
              <fill>
                <patternFill>
                  <bgColor rgb="FFE58E1A"/>
                </patternFill>
              </fill>
            </x14:dxf>
          </x14:cfRule>
          <xm:sqref>J436</xm:sqref>
        </x14:conditionalFormatting>
        <x14:conditionalFormatting xmlns:xm="http://schemas.microsoft.com/office/excel/2006/main">
          <x14:cfRule type="cellIs" priority="86" operator="notBetween" id="{2EE78F99-1A5D-442C-834D-73A27E3D7380}">
            <xm:f>1</xm:f>
            <xm:f>'Control Panel'!$I$32</xm:f>
            <x14:dxf>
              <font>
                <b/>
                <i val="0"/>
                <color theme="0"/>
              </font>
              <fill>
                <patternFill>
                  <bgColor rgb="FFBF311A"/>
                </patternFill>
              </fill>
            </x14:dxf>
          </x14:cfRule>
          <x14:cfRule type="cellIs" priority="87" operator="greaterThan" id="{6A38EEEE-BABE-42EB-ABCC-813D6A6FBB49}">
            <xm:f>'Control Panel'!$I$31</xm:f>
            <x14:dxf>
              <font>
                <b/>
                <i val="0"/>
                <color auto="1"/>
              </font>
              <fill>
                <patternFill>
                  <bgColor rgb="FF949B50"/>
                </patternFill>
              </fill>
            </x14:dxf>
          </x14:cfRule>
          <x14:cfRule type="cellIs" priority="88" operator="greaterThan" id="{42C1E8FE-AACB-47C2-BA7D-B195B8345E91}">
            <xm:f>'Control Panel'!$I$32</xm:f>
            <x14:dxf>
              <font>
                <b/>
                <i val="0"/>
                <color auto="1"/>
              </font>
              <fill>
                <patternFill>
                  <bgColor rgb="FFE58E1A"/>
                </patternFill>
              </fill>
            </x14:dxf>
          </x14:cfRule>
          <xm:sqref>J447</xm:sqref>
        </x14:conditionalFormatting>
        <x14:conditionalFormatting xmlns:xm="http://schemas.microsoft.com/office/excel/2006/main">
          <x14:cfRule type="cellIs" priority="81" operator="notBetween" id="{526F269D-42BD-471E-BFB6-8BBB93D13E1B}">
            <xm:f>1</xm:f>
            <xm:f>'Control Panel'!$I$32</xm:f>
            <x14:dxf>
              <font>
                <b/>
                <i val="0"/>
                <color theme="0"/>
              </font>
              <fill>
                <patternFill>
                  <bgColor rgb="FFBF311A"/>
                </patternFill>
              </fill>
            </x14:dxf>
          </x14:cfRule>
          <x14:cfRule type="cellIs" priority="82" operator="greaterThan" id="{7F8BD3AB-DCBD-43D7-903E-E8AE49248A7C}">
            <xm:f>'Control Panel'!$I$31</xm:f>
            <x14:dxf>
              <font>
                <b/>
                <i val="0"/>
                <color auto="1"/>
              </font>
              <fill>
                <patternFill>
                  <bgColor rgb="FF949B50"/>
                </patternFill>
              </fill>
            </x14:dxf>
          </x14:cfRule>
          <x14:cfRule type="cellIs" priority="83" operator="greaterThan" id="{2F32086F-7E0F-40B0-9E6E-C7CB68358338}">
            <xm:f>'Control Panel'!$I$32</xm:f>
            <x14:dxf>
              <font>
                <b/>
                <i val="0"/>
                <color auto="1"/>
              </font>
              <fill>
                <patternFill>
                  <bgColor rgb="FFE58E1A"/>
                </patternFill>
              </fill>
            </x14:dxf>
          </x14:cfRule>
          <xm:sqref>J458</xm:sqref>
        </x14:conditionalFormatting>
        <x14:conditionalFormatting xmlns:xm="http://schemas.microsoft.com/office/excel/2006/main">
          <x14:cfRule type="cellIs" priority="76" operator="notBetween" id="{522E517F-5852-4B29-B9A2-A86D77747C1A}">
            <xm:f>1</xm:f>
            <xm:f>'Control Panel'!$I$32</xm:f>
            <x14:dxf>
              <font>
                <b/>
                <i val="0"/>
                <color theme="0"/>
              </font>
              <fill>
                <patternFill>
                  <bgColor rgb="FFBF311A"/>
                </patternFill>
              </fill>
            </x14:dxf>
          </x14:cfRule>
          <x14:cfRule type="cellIs" priority="77" operator="greaterThan" id="{32CF13E5-A053-465B-932B-B387E4FBA48A}">
            <xm:f>'Control Panel'!$I$31</xm:f>
            <x14:dxf>
              <font>
                <b/>
                <i val="0"/>
                <color auto="1"/>
              </font>
              <fill>
                <patternFill>
                  <bgColor rgb="FF949B50"/>
                </patternFill>
              </fill>
            </x14:dxf>
          </x14:cfRule>
          <x14:cfRule type="cellIs" priority="78" operator="greaterThan" id="{9E256481-B594-492D-94E2-9D99EE1585A6}">
            <xm:f>'Control Panel'!$I$32</xm:f>
            <x14:dxf>
              <font>
                <b/>
                <i val="0"/>
                <color auto="1"/>
              </font>
              <fill>
                <patternFill>
                  <bgColor rgb="FFE58E1A"/>
                </patternFill>
              </fill>
            </x14:dxf>
          </x14:cfRule>
          <xm:sqref>J469</xm:sqref>
        </x14:conditionalFormatting>
        <x14:conditionalFormatting xmlns:xm="http://schemas.microsoft.com/office/excel/2006/main">
          <x14:cfRule type="cellIs" priority="71" operator="notBetween" id="{11EBB781-16FA-4B4E-908C-44EEDCB49007}">
            <xm:f>1</xm:f>
            <xm:f>'Control Panel'!$I$32</xm:f>
            <x14:dxf>
              <font>
                <b/>
                <i val="0"/>
                <color theme="0"/>
              </font>
              <fill>
                <patternFill>
                  <bgColor rgb="FFBF311A"/>
                </patternFill>
              </fill>
            </x14:dxf>
          </x14:cfRule>
          <x14:cfRule type="cellIs" priority="72" operator="greaterThan" id="{B450EF52-F131-40EC-8251-69E3CFC076CB}">
            <xm:f>'Control Panel'!$I$31</xm:f>
            <x14:dxf>
              <font>
                <b/>
                <i val="0"/>
                <color auto="1"/>
              </font>
              <fill>
                <patternFill>
                  <bgColor rgb="FF949B50"/>
                </patternFill>
              </fill>
            </x14:dxf>
          </x14:cfRule>
          <x14:cfRule type="cellIs" priority="73" operator="greaterThan" id="{B9522F65-C54B-4BB7-92E9-B405EBDC13F6}">
            <xm:f>'Control Panel'!$I$32</xm:f>
            <x14:dxf>
              <font>
                <b/>
                <i val="0"/>
                <color auto="1"/>
              </font>
              <fill>
                <patternFill>
                  <bgColor rgb="FFE58E1A"/>
                </patternFill>
              </fill>
            </x14:dxf>
          </x14:cfRule>
          <xm:sqref>J480</xm:sqref>
        </x14:conditionalFormatting>
        <x14:conditionalFormatting xmlns:xm="http://schemas.microsoft.com/office/excel/2006/main">
          <x14:cfRule type="cellIs" priority="66" operator="notBetween" id="{5E4EC987-3F42-4C7B-AD20-580A4731BAA8}">
            <xm:f>1</xm:f>
            <xm:f>'Control Panel'!$I$32</xm:f>
            <x14:dxf>
              <font>
                <b/>
                <i val="0"/>
                <color theme="0"/>
              </font>
              <fill>
                <patternFill>
                  <bgColor rgb="FFBF311A"/>
                </patternFill>
              </fill>
            </x14:dxf>
          </x14:cfRule>
          <x14:cfRule type="cellIs" priority="67" operator="greaterThan" id="{F9FB0C84-7C42-4251-8EE1-FAB65B32EB9E}">
            <xm:f>'Control Panel'!$I$31</xm:f>
            <x14:dxf>
              <font>
                <b/>
                <i val="0"/>
                <color auto="1"/>
              </font>
              <fill>
                <patternFill>
                  <bgColor rgb="FF949B50"/>
                </patternFill>
              </fill>
            </x14:dxf>
          </x14:cfRule>
          <x14:cfRule type="cellIs" priority="68" operator="greaterThan" id="{8636E086-6A01-4A27-A3F3-E5EC10AEF25C}">
            <xm:f>'Control Panel'!$I$32</xm:f>
            <x14:dxf>
              <font>
                <b/>
                <i val="0"/>
                <color auto="1"/>
              </font>
              <fill>
                <patternFill>
                  <bgColor rgb="FFE58E1A"/>
                </patternFill>
              </fill>
            </x14:dxf>
          </x14:cfRule>
          <xm:sqref>J491</xm:sqref>
        </x14:conditionalFormatting>
        <x14:conditionalFormatting xmlns:xm="http://schemas.microsoft.com/office/excel/2006/main">
          <x14:cfRule type="cellIs" priority="61" operator="notBetween" id="{9B5631C8-EA8D-421B-8209-6403BE3737DB}">
            <xm:f>1</xm:f>
            <xm:f>'Control Panel'!$I$32</xm:f>
            <x14:dxf>
              <font>
                <b/>
                <i val="0"/>
                <color theme="0"/>
              </font>
              <fill>
                <patternFill>
                  <bgColor rgb="FFBF311A"/>
                </patternFill>
              </fill>
            </x14:dxf>
          </x14:cfRule>
          <x14:cfRule type="cellIs" priority="62" operator="greaterThan" id="{C68588F8-31E3-4A59-8A8C-9F47930835D5}">
            <xm:f>'Control Panel'!$I$31</xm:f>
            <x14:dxf>
              <font>
                <b/>
                <i val="0"/>
                <color auto="1"/>
              </font>
              <fill>
                <patternFill>
                  <bgColor rgb="FF949B50"/>
                </patternFill>
              </fill>
            </x14:dxf>
          </x14:cfRule>
          <x14:cfRule type="cellIs" priority="63" operator="greaterThan" id="{29403F53-F05F-4818-BC79-C81C7A6E8B9B}">
            <xm:f>'Control Panel'!$I$32</xm:f>
            <x14:dxf>
              <font>
                <b/>
                <i val="0"/>
                <color auto="1"/>
              </font>
              <fill>
                <patternFill>
                  <bgColor rgb="FFE58E1A"/>
                </patternFill>
              </fill>
            </x14:dxf>
          </x14:cfRule>
          <xm:sqref>J502</xm:sqref>
        </x14:conditionalFormatting>
        <x14:conditionalFormatting xmlns:xm="http://schemas.microsoft.com/office/excel/2006/main">
          <x14:cfRule type="cellIs" priority="56" operator="notBetween" id="{4FF84EEB-2230-4D59-ABD2-A14AE9940207}">
            <xm:f>1</xm:f>
            <xm:f>'Control Panel'!$I$32</xm:f>
            <x14:dxf>
              <font>
                <b/>
                <i val="0"/>
                <color theme="0"/>
              </font>
              <fill>
                <patternFill>
                  <bgColor rgb="FFBF311A"/>
                </patternFill>
              </fill>
            </x14:dxf>
          </x14:cfRule>
          <x14:cfRule type="cellIs" priority="57" operator="greaterThan" id="{CDE8F7FB-D3C4-4D1E-98F7-A9EDB4D3D39A}">
            <xm:f>'Control Panel'!$I$31</xm:f>
            <x14:dxf>
              <font>
                <b/>
                <i val="0"/>
                <color auto="1"/>
              </font>
              <fill>
                <patternFill>
                  <bgColor rgb="FF949B50"/>
                </patternFill>
              </fill>
            </x14:dxf>
          </x14:cfRule>
          <x14:cfRule type="cellIs" priority="58" operator="greaterThan" id="{B29D085C-679D-45F4-9202-35765C3129AA}">
            <xm:f>'Control Panel'!$I$32</xm:f>
            <x14:dxf>
              <font>
                <b/>
                <i val="0"/>
                <color auto="1"/>
              </font>
              <fill>
                <patternFill>
                  <bgColor rgb="FFE58E1A"/>
                </patternFill>
              </fill>
            </x14:dxf>
          </x14:cfRule>
          <xm:sqref>J513</xm:sqref>
        </x14:conditionalFormatting>
        <x14:conditionalFormatting xmlns:xm="http://schemas.microsoft.com/office/excel/2006/main">
          <x14:cfRule type="cellIs" priority="51" operator="notBetween" id="{80B2AFE6-B423-4E29-A2FD-A7422BCC1DE9}">
            <xm:f>1</xm:f>
            <xm:f>'Control Panel'!$I$32</xm:f>
            <x14:dxf>
              <font>
                <b/>
                <i val="0"/>
                <color theme="0"/>
              </font>
              <fill>
                <patternFill>
                  <bgColor rgb="FFBF311A"/>
                </patternFill>
              </fill>
            </x14:dxf>
          </x14:cfRule>
          <x14:cfRule type="cellIs" priority="52" operator="greaterThan" id="{E505B0D6-5883-4A8C-B3A5-088719955D19}">
            <xm:f>'Control Panel'!$I$31</xm:f>
            <x14:dxf>
              <font>
                <b/>
                <i val="0"/>
                <color auto="1"/>
              </font>
              <fill>
                <patternFill>
                  <bgColor rgb="FF949B50"/>
                </patternFill>
              </fill>
            </x14:dxf>
          </x14:cfRule>
          <x14:cfRule type="cellIs" priority="53" operator="greaterThan" id="{288B5D53-F4DF-4B1C-B45D-71E10FDE75E0}">
            <xm:f>'Control Panel'!$I$32</xm:f>
            <x14:dxf>
              <font>
                <b/>
                <i val="0"/>
                <color auto="1"/>
              </font>
              <fill>
                <patternFill>
                  <bgColor rgb="FFE58E1A"/>
                </patternFill>
              </fill>
            </x14:dxf>
          </x14:cfRule>
          <xm:sqref>J524</xm:sqref>
        </x14:conditionalFormatting>
        <x14:conditionalFormatting xmlns:xm="http://schemas.microsoft.com/office/excel/2006/main">
          <x14:cfRule type="cellIs" priority="46" operator="notBetween" id="{7389FA97-B773-404E-9ED2-D3EC9C40D2F2}">
            <xm:f>1</xm:f>
            <xm:f>'Control Panel'!$I$32</xm:f>
            <x14:dxf>
              <font>
                <b/>
                <i val="0"/>
                <color theme="0"/>
              </font>
              <fill>
                <patternFill>
                  <bgColor rgb="FFBF311A"/>
                </patternFill>
              </fill>
            </x14:dxf>
          </x14:cfRule>
          <x14:cfRule type="cellIs" priority="47" operator="greaterThan" id="{2517A225-1F03-4A1E-A980-BBB444A99254}">
            <xm:f>'Control Panel'!$I$31</xm:f>
            <x14:dxf>
              <font>
                <b/>
                <i val="0"/>
                <color auto="1"/>
              </font>
              <fill>
                <patternFill>
                  <bgColor rgb="FF949B50"/>
                </patternFill>
              </fill>
            </x14:dxf>
          </x14:cfRule>
          <x14:cfRule type="cellIs" priority="48" operator="greaterThan" id="{FF6C3565-E7AA-46E1-BC88-D484380B543D}">
            <xm:f>'Control Panel'!$I$32</xm:f>
            <x14:dxf>
              <font>
                <b/>
                <i val="0"/>
                <color auto="1"/>
              </font>
              <fill>
                <patternFill>
                  <bgColor rgb="FFE58E1A"/>
                </patternFill>
              </fill>
            </x14:dxf>
          </x14:cfRule>
          <xm:sqref>J535</xm:sqref>
        </x14:conditionalFormatting>
        <x14:conditionalFormatting xmlns:xm="http://schemas.microsoft.com/office/excel/2006/main">
          <x14:cfRule type="cellIs" priority="41" operator="notBetween" id="{45E00246-C6F3-44A0-B0DD-E546ABE5B315}">
            <xm:f>1</xm:f>
            <xm:f>'Control Panel'!$I$32</xm:f>
            <x14:dxf>
              <font>
                <b/>
                <i val="0"/>
                <color theme="0"/>
              </font>
              <fill>
                <patternFill>
                  <bgColor rgb="FFBF311A"/>
                </patternFill>
              </fill>
            </x14:dxf>
          </x14:cfRule>
          <x14:cfRule type="cellIs" priority="42" operator="greaterThan" id="{604FA404-782B-4631-AA5A-283FD28E46AE}">
            <xm:f>'Control Panel'!$I$31</xm:f>
            <x14:dxf>
              <font>
                <b/>
                <i val="0"/>
                <color auto="1"/>
              </font>
              <fill>
                <patternFill>
                  <bgColor rgb="FF949B50"/>
                </patternFill>
              </fill>
            </x14:dxf>
          </x14:cfRule>
          <x14:cfRule type="cellIs" priority="43" operator="greaterThan" id="{DFE404B7-49BE-49A1-910E-C33128C96E06}">
            <xm:f>'Control Panel'!$I$32</xm:f>
            <x14:dxf>
              <font>
                <b/>
                <i val="0"/>
                <color auto="1"/>
              </font>
              <fill>
                <patternFill>
                  <bgColor rgb="FFE58E1A"/>
                </patternFill>
              </fill>
            </x14:dxf>
          </x14:cfRule>
          <xm:sqref>J546</xm:sqref>
        </x14:conditionalFormatting>
        <x14:conditionalFormatting xmlns:xm="http://schemas.microsoft.com/office/excel/2006/main">
          <x14:cfRule type="cellIs" priority="36" operator="notBetween" id="{464DE158-2D2D-4F89-B683-A20812E533FA}">
            <xm:f>1</xm:f>
            <xm:f>'Control Panel'!$I$32</xm:f>
            <x14:dxf>
              <font>
                <b/>
                <i val="0"/>
                <color theme="0"/>
              </font>
              <fill>
                <patternFill>
                  <bgColor rgb="FFBF311A"/>
                </patternFill>
              </fill>
            </x14:dxf>
          </x14:cfRule>
          <x14:cfRule type="cellIs" priority="37" operator="greaterThan" id="{36A9445E-A683-4C4E-ACD1-C6C3FE70EB0B}">
            <xm:f>'Control Panel'!$I$31</xm:f>
            <x14:dxf>
              <font>
                <b/>
                <i val="0"/>
                <color auto="1"/>
              </font>
              <fill>
                <patternFill>
                  <bgColor rgb="FF949B50"/>
                </patternFill>
              </fill>
            </x14:dxf>
          </x14:cfRule>
          <x14:cfRule type="cellIs" priority="38" operator="greaterThan" id="{B4573E7A-874C-4C21-8F52-ABEE20402A86}">
            <xm:f>'Control Panel'!$I$32</xm:f>
            <x14:dxf>
              <font>
                <b/>
                <i val="0"/>
                <color auto="1"/>
              </font>
              <fill>
                <patternFill>
                  <bgColor rgb="FFE58E1A"/>
                </patternFill>
              </fill>
            </x14:dxf>
          </x14:cfRule>
          <xm:sqref>J557</xm:sqref>
        </x14:conditionalFormatting>
        <x14:conditionalFormatting xmlns:xm="http://schemas.microsoft.com/office/excel/2006/main">
          <x14:cfRule type="cellIs" priority="31" operator="notBetween" id="{7AA71DD4-AD64-419C-BDF6-4061A070A8CC}">
            <xm:f>1</xm:f>
            <xm:f>'Control Panel'!$I$32</xm:f>
            <x14:dxf>
              <font>
                <b/>
                <i val="0"/>
                <color theme="0"/>
              </font>
              <fill>
                <patternFill>
                  <bgColor rgb="FFBF311A"/>
                </patternFill>
              </fill>
            </x14:dxf>
          </x14:cfRule>
          <x14:cfRule type="cellIs" priority="32" operator="greaterThan" id="{AA5C92A7-7922-4A87-98E7-023E3B8FB237}">
            <xm:f>'Control Panel'!$I$31</xm:f>
            <x14:dxf>
              <font>
                <b/>
                <i val="0"/>
                <color auto="1"/>
              </font>
              <fill>
                <patternFill>
                  <bgColor rgb="FF949B50"/>
                </patternFill>
              </fill>
            </x14:dxf>
          </x14:cfRule>
          <x14:cfRule type="cellIs" priority="33" operator="greaterThan" id="{75374A94-810F-466A-83AA-1498B7F998EA}">
            <xm:f>'Control Panel'!$I$32</xm:f>
            <x14:dxf>
              <font>
                <b/>
                <i val="0"/>
                <color auto="1"/>
              </font>
              <fill>
                <patternFill>
                  <bgColor rgb="FFE58E1A"/>
                </patternFill>
              </fill>
            </x14:dxf>
          </x14:cfRule>
          <xm:sqref>J568</xm:sqref>
        </x14:conditionalFormatting>
        <x14:conditionalFormatting xmlns:xm="http://schemas.microsoft.com/office/excel/2006/main">
          <x14:cfRule type="cellIs" priority="26" operator="notBetween" id="{2A1C55E8-010E-4369-901D-B5C04659231C}">
            <xm:f>1</xm:f>
            <xm:f>'Control Panel'!$I$32</xm:f>
            <x14:dxf>
              <font>
                <b/>
                <i val="0"/>
                <color theme="0"/>
              </font>
              <fill>
                <patternFill>
                  <bgColor rgb="FFBF311A"/>
                </patternFill>
              </fill>
            </x14:dxf>
          </x14:cfRule>
          <x14:cfRule type="cellIs" priority="27" operator="greaterThan" id="{2A77AB62-68CF-46B1-9E56-341DD89DD68E}">
            <xm:f>'Control Panel'!$I$31</xm:f>
            <x14:dxf>
              <font>
                <b/>
                <i val="0"/>
                <color auto="1"/>
              </font>
              <fill>
                <patternFill>
                  <bgColor rgb="FF949B50"/>
                </patternFill>
              </fill>
            </x14:dxf>
          </x14:cfRule>
          <x14:cfRule type="cellIs" priority="28" operator="greaterThan" id="{5692B325-C31D-4AFB-B220-1A8485584432}">
            <xm:f>'Control Panel'!$I$32</xm:f>
            <x14:dxf>
              <font>
                <b/>
                <i val="0"/>
                <color auto="1"/>
              </font>
              <fill>
                <patternFill>
                  <bgColor rgb="FFE58E1A"/>
                </patternFill>
              </fill>
            </x14:dxf>
          </x14:cfRule>
          <xm:sqref>J579</xm:sqref>
        </x14:conditionalFormatting>
        <x14:conditionalFormatting xmlns:xm="http://schemas.microsoft.com/office/excel/2006/main">
          <x14:cfRule type="cellIs" priority="21" operator="notBetween" id="{D311F935-90EE-4471-AB73-C4B65E22BD8B}">
            <xm:f>1</xm:f>
            <xm:f>'Control Panel'!$I$32</xm:f>
            <x14:dxf>
              <font>
                <b/>
                <i val="0"/>
                <color theme="0"/>
              </font>
              <fill>
                <patternFill>
                  <bgColor rgb="FFBF311A"/>
                </patternFill>
              </fill>
            </x14:dxf>
          </x14:cfRule>
          <x14:cfRule type="cellIs" priority="22" operator="greaterThan" id="{A4EFEFED-DBBB-4A13-B824-BF7C48E65251}">
            <xm:f>'Control Panel'!$I$31</xm:f>
            <x14:dxf>
              <font>
                <b/>
                <i val="0"/>
                <color auto="1"/>
              </font>
              <fill>
                <patternFill>
                  <bgColor rgb="FF949B50"/>
                </patternFill>
              </fill>
            </x14:dxf>
          </x14:cfRule>
          <x14:cfRule type="cellIs" priority="23" operator="greaterThan" id="{6305083C-A86D-4179-B6B3-054FCD005CBD}">
            <xm:f>'Control Panel'!$I$32</xm:f>
            <x14:dxf>
              <font>
                <b/>
                <i val="0"/>
                <color auto="1"/>
              </font>
              <fill>
                <patternFill>
                  <bgColor rgb="FFE58E1A"/>
                </patternFill>
              </fill>
            </x14:dxf>
          </x14:cfRule>
          <xm:sqref>J590</xm:sqref>
        </x14:conditionalFormatting>
        <x14:conditionalFormatting xmlns:xm="http://schemas.microsoft.com/office/excel/2006/main">
          <x14:cfRule type="cellIs" priority="16" operator="notBetween" id="{E370BC32-8BCB-4917-8B74-49091AE56D57}">
            <xm:f>1</xm:f>
            <xm:f>'Control Panel'!$I$32</xm:f>
            <x14:dxf>
              <font>
                <b/>
                <i val="0"/>
                <color theme="0"/>
              </font>
              <fill>
                <patternFill>
                  <bgColor rgb="FFBF311A"/>
                </patternFill>
              </fill>
            </x14:dxf>
          </x14:cfRule>
          <x14:cfRule type="cellIs" priority="17" operator="greaterThan" id="{A6BBADED-E35C-4E24-B18C-7E03E998B03F}">
            <xm:f>'Control Panel'!$I$31</xm:f>
            <x14:dxf>
              <font>
                <b/>
                <i val="0"/>
                <color auto="1"/>
              </font>
              <fill>
                <patternFill>
                  <bgColor rgb="FF949B50"/>
                </patternFill>
              </fill>
            </x14:dxf>
          </x14:cfRule>
          <x14:cfRule type="cellIs" priority="18" operator="greaterThan" id="{1125B9B5-9EFD-4097-B187-66427F5BC705}">
            <xm:f>'Control Panel'!$I$32</xm:f>
            <x14:dxf>
              <font>
                <b/>
                <i val="0"/>
                <color auto="1"/>
              </font>
              <fill>
                <patternFill>
                  <bgColor rgb="FFE58E1A"/>
                </patternFill>
              </fill>
            </x14:dxf>
          </x14:cfRule>
          <xm:sqref>J601</xm:sqref>
        </x14:conditionalFormatting>
        <x14:conditionalFormatting xmlns:xm="http://schemas.microsoft.com/office/excel/2006/main">
          <x14:cfRule type="cellIs" priority="11" operator="notBetween" id="{EA45B449-9E9E-46E9-9697-AA3448DA10ED}">
            <xm:f>1</xm:f>
            <xm:f>'Control Panel'!$I$32</xm:f>
            <x14:dxf>
              <font>
                <b/>
                <i val="0"/>
                <color theme="0"/>
              </font>
              <fill>
                <patternFill>
                  <bgColor rgb="FFBF311A"/>
                </patternFill>
              </fill>
            </x14:dxf>
          </x14:cfRule>
          <x14:cfRule type="cellIs" priority="12" operator="greaterThan" id="{BB27B34B-04C8-4F90-BC36-24C1C1355993}">
            <xm:f>'Control Panel'!$I$31</xm:f>
            <x14:dxf>
              <font>
                <b/>
                <i val="0"/>
                <color auto="1"/>
              </font>
              <fill>
                <patternFill>
                  <bgColor rgb="FF949B50"/>
                </patternFill>
              </fill>
            </x14:dxf>
          </x14:cfRule>
          <x14:cfRule type="cellIs" priority="13" operator="greaterThan" id="{1EF72B82-31CE-4F83-A9DE-B82FF0796A67}">
            <xm:f>'Control Panel'!$I$32</xm:f>
            <x14:dxf>
              <font>
                <b/>
                <i val="0"/>
                <color auto="1"/>
              </font>
              <fill>
                <patternFill>
                  <bgColor rgb="FFE58E1A"/>
                </patternFill>
              </fill>
            </x14:dxf>
          </x14:cfRule>
          <xm:sqref>J612</xm:sqref>
        </x14:conditionalFormatting>
        <x14:conditionalFormatting xmlns:xm="http://schemas.microsoft.com/office/excel/2006/main">
          <x14:cfRule type="cellIs" priority="6" operator="notBetween" id="{D540B720-E03D-4491-97CD-0BFC67C30312}">
            <xm:f>1</xm:f>
            <xm:f>'Control Panel'!$I$32</xm:f>
            <x14:dxf>
              <font>
                <b/>
                <i val="0"/>
                <color theme="0"/>
              </font>
              <fill>
                <patternFill>
                  <bgColor rgb="FFBF311A"/>
                </patternFill>
              </fill>
            </x14:dxf>
          </x14:cfRule>
          <x14:cfRule type="cellIs" priority="7" operator="greaterThan" id="{D6799DFC-BCE8-4E74-A275-E895D72F688B}">
            <xm:f>'Control Panel'!$I$31</xm:f>
            <x14:dxf>
              <font>
                <b/>
                <i val="0"/>
                <color auto="1"/>
              </font>
              <fill>
                <patternFill>
                  <bgColor rgb="FF949B50"/>
                </patternFill>
              </fill>
            </x14:dxf>
          </x14:cfRule>
          <x14:cfRule type="cellIs" priority="8" operator="greaterThan" id="{7D14A221-8F69-4B0E-AD28-92D771B72404}">
            <xm:f>'Control Panel'!$I$32</xm:f>
            <x14:dxf>
              <font>
                <b/>
                <i val="0"/>
                <color auto="1"/>
              </font>
              <fill>
                <patternFill>
                  <bgColor rgb="FFE58E1A"/>
                </patternFill>
              </fill>
            </x14:dxf>
          </x14:cfRule>
          <xm:sqref>J623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Panel'!F64&amp;" - "&amp;'Control Panel'!E64</f>
        <v>4.19 - Module 18</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6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B7B76B7D-B3FC-4032-8DA1-07FB5C5FF58D}">
            <xm:f>D10='Control Panel'!$I$25</xm:f>
            <x14:dxf>
              <font>
                <color rgb="FFFFFF00"/>
              </font>
              <fill>
                <patternFill>
                  <bgColor rgb="FFBF311A"/>
                </patternFill>
              </fill>
            </x14:dxf>
          </x14:cfRule>
          <xm:sqref>D10:G10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Panel'!F65&amp;" - "&amp;'Control Panel'!E65</f>
        <v>4.20 - Module 19</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6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A9B0DF70-47E3-4CB5-AA16-7ADAFA7EB65F}">
            <xm:f>D10='Control Panel'!$I$25</xm:f>
            <x14:dxf>
              <font>
                <color rgb="FFFFFF00"/>
              </font>
              <fill>
                <patternFill>
                  <bgColor rgb="FFBF311A"/>
                </patternFill>
              </fill>
            </x14:dxf>
          </x14:cfRule>
          <xm:sqref>D10:G10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Panel'!F66&amp;" - "&amp;'Control Panel'!E66</f>
        <v>4.21 - Module 20</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6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8AC7F05-6BFA-4BDE-818D-550B9B3BD25B}">
            <xm:f>D10='Control Panel'!$I$25</xm:f>
            <x14:dxf>
              <font>
                <color rgb="FFFFFF00"/>
              </font>
              <fill>
                <patternFill>
                  <bgColor rgb="FFBF311A"/>
                </patternFill>
              </fill>
            </x14:dxf>
          </x14:cfRule>
          <xm:sqref>D10:G10</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Panel'!F67&amp;" - "&amp;'Control Panel'!E67</f>
        <v>4.22 - Module 21</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BBB6961-ACBF-42D9-AF0D-117C65BA14AD}">
            <xm:f>D10='Control Panel'!$I$25</xm:f>
            <x14:dxf>
              <font>
                <color rgb="FFFFFF00"/>
              </font>
              <fill>
                <patternFill>
                  <bgColor rgb="FFBF311A"/>
                </patternFill>
              </fill>
            </x14:dxf>
          </x14:cfRule>
          <xm:sqref>D10:G10</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Panel'!F68&amp;" - "&amp;'Control Panel'!E68</f>
        <v>4.23 - Module 22</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40255B49-13D8-488F-BFFB-81CE8C1781A1}">
            <xm:f>D10='Control Panel'!$I$25</xm:f>
            <x14:dxf>
              <font>
                <color rgb="FFFFFF00"/>
              </font>
              <fill>
                <patternFill>
                  <bgColor rgb="FFBF311A"/>
                </patternFill>
              </fill>
            </x14:dxf>
          </x14:cfRule>
          <xm:sqref>D10:G10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Panel'!F69&amp;" - "&amp;'Control Panel'!E69</f>
        <v>4.24 - Module 23</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60BB59A-E3F1-48A5-AC94-1328A94B5A1F}">
            <xm:f>D10='Control Panel'!$I$25</xm:f>
            <x14:dxf>
              <font>
                <color rgb="FFFFFF00"/>
              </font>
              <fill>
                <patternFill>
                  <bgColor rgb="FFBF311A"/>
                </patternFill>
              </fill>
            </x14:dxf>
          </x14:cfRule>
          <xm:sqref>D10:G10</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Panel'!F70&amp;" - "&amp;'Control Panel'!E70</f>
        <v>4.25 - Module 24</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ACD754D3-48E1-44E2-886E-5C7D8D13FFAF}">
            <xm:f>D10='Control Panel'!$I$25</xm:f>
            <x14:dxf>
              <font>
                <color rgb="FFFFFF00"/>
              </font>
              <fill>
                <patternFill>
                  <bgColor rgb="FFBF311A"/>
                </patternFill>
              </fill>
            </x14:dxf>
          </x14:cfRule>
          <xm:sqref>D10:G10</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Panel'!F71&amp;" - "&amp;'Control Panel'!E71</f>
        <v>4.26 - Module 25</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934B7928-B4A0-400C-B91A-6A9BDCABF099}">
            <xm:f>D10='Control Panel'!$I$25</xm:f>
            <x14:dxf>
              <font>
                <color rgb="FFFFFF00"/>
              </font>
              <fill>
                <patternFill>
                  <bgColor rgb="FFBF311A"/>
                </patternFill>
              </fill>
            </x14:dxf>
          </x14:cfRule>
          <xm:sqref>D10:G10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Panel'!F72&amp;" - "&amp;'Control Panel'!E72</f>
        <v>4.27 - Module 26</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DEBC05E2-CF33-4CCA-97B7-55F5204C0B0D}">
            <xm:f>D10='Control Panel'!$I$25</xm:f>
            <x14:dxf>
              <font>
                <color rgb="FFFFFF00"/>
              </font>
              <fill>
                <patternFill>
                  <bgColor rgb="FFBF311A"/>
                </patternFill>
              </fill>
            </x14:dxf>
          </x14:cfRule>
          <xm:sqref>D10:G10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Panel'!F73&amp;" - "&amp;'Control Panel'!E73</f>
        <v>4.28 - Module 27</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C022ED6-D95B-4593-B238-583992D23B1C}">
            <xm:f>D10='Control Panel'!$I$25</xm:f>
            <x14:dxf>
              <font>
                <color rgb="FFFFFF00"/>
              </font>
              <fill>
                <patternFill>
                  <bgColor rgb="FFBF311A"/>
                </patternFill>
              </fill>
            </x14:dxf>
          </x14:cfRule>
          <xm:sqref>D10:G10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I265"/>
  <sheetViews>
    <sheetView showGridLines="0" showRowColHeaders="0" tabSelected="1" zoomScaleNormal="100" workbookViewId="0">
      <pane ySplit="12" topLeftCell="A13" activePane="bottomLeft" state="frozen"/>
      <selection activeCell="F7" sqref="F7:G7"/>
      <selection pane="bottomLeft" activeCell="D14" sqref="D14"/>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26" width="9.1796875" style="2" hidden="1" customWidth="1"/>
    <col min="27" max="28" width="9.1796875" style="260" hidden="1" customWidth="1"/>
    <col min="29" max="34" width="9.1796875" style="2" hidden="1" customWidth="1"/>
    <col min="35" max="35" width="4.1796875" style="2" hidden="1" customWidth="1"/>
    <col min="36" max="16384" width="9.1796875" style="2" hidden="1"/>
  </cols>
  <sheetData>
    <row r="1" spans="1:35" x14ac:dyDescent="0.35">
      <c r="A1" s="479" t="s">
        <v>214</v>
      </c>
      <c r="B1" s="479"/>
      <c r="C1" s="479"/>
      <c r="D1" s="479"/>
      <c r="E1" s="479"/>
      <c r="F1" s="479"/>
      <c r="G1" s="479"/>
    </row>
    <row r="2" spans="1:35" x14ac:dyDescent="0.35">
      <c r="A2" s="210" t="s">
        <v>8</v>
      </c>
      <c r="B2" s="478" t="s">
        <v>204</v>
      </c>
      <c r="C2" s="478"/>
      <c r="D2" s="478"/>
      <c r="E2" s="478"/>
      <c r="F2" s="478"/>
      <c r="G2" s="478"/>
      <c r="AB2" s="4" t="s">
        <v>228</v>
      </c>
      <c r="AC2" s="260">
        <f>SUBTOTAL(3,A13:A265)</f>
        <v>253</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Panel'!F47&amp;" - "&amp;'Control Panel'!E47</f>
        <v>4.2 - Accounts Payable</v>
      </c>
      <c r="B10" s="481"/>
      <c r="C10" s="481"/>
      <c r="D10" s="482" t="str">
        <f>A9</f>
        <v>Replace this text with the primary product name(s) which satisfy requirements.</v>
      </c>
      <c r="E10" s="482"/>
      <c r="F10" s="482"/>
      <c r="G10" s="482"/>
    </row>
    <row r="11" spans="1:35" x14ac:dyDescent="0.35">
      <c r="A11" s="480" t="s">
        <v>501</v>
      </c>
      <c r="B11" s="480"/>
      <c r="C11" s="480"/>
      <c r="D11" s="480"/>
      <c r="E11" s="480"/>
      <c r="F11" s="480"/>
      <c r="G11" s="480"/>
      <c r="AA11" s="260" t="s">
        <v>41</v>
      </c>
      <c r="AI11" s="3"/>
    </row>
    <row r="12" spans="1:35" ht="15" customHeight="1" x14ac:dyDescent="0.35">
      <c r="A12" s="300" t="s">
        <v>34</v>
      </c>
      <c r="B12" s="301" t="s">
        <v>35</v>
      </c>
      <c r="C12" s="302" t="s">
        <v>31</v>
      </c>
      <c r="D12" s="300" t="s">
        <v>36</v>
      </c>
      <c r="E12" s="302" t="s">
        <v>37</v>
      </c>
      <c r="F12" s="301" t="s">
        <v>215</v>
      </c>
      <c r="G12" s="301" t="s">
        <v>133</v>
      </c>
      <c r="AA12" s="260" t="s">
        <v>38</v>
      </c>
      <c r="AC12" s="5">
        <f>COUNTIF(AB:AB,"Error -- Availability entered in an incorrect format")</f>
        <v>0</v>
      </c>
    </row>
    <row r="13" spans="1:35" s="13" customFormat="1" ht="15" customHeight="1" x14ac:dyDescent="0.35">
      <c r="A13" s="7">
        <v>1</v>
      </c>
      <c r="B13" s="291" t="s">
        <v>251</v>
      </c>
      <c r="C13" s="292"/>
      <c r="D13" s="7"/>
      <c r="E13" s="298"/>
      <c r="F13" s="215" t="str">
        <f>IF($D$10=$A$9,"N/A",$D$10)</f>
        <v>N/A</v>
      </c>
      <c r="G13" s="10"/>
      <c r="AA13" s="261" t="str">
        <f>TRIM($D13)</f>
        <v/>
      </c>
      <c r="AB13" s="261"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3" customFormat="1" ht="29" x14ac:dyDescent="0.35">
      <c r="A14" s="7">
        <v>2</v>
      </c>
      <c r="B14" s="293" t="s">
        <v>252</v>
      </c>
      <c r="C14" s="292" t="s">
        <v>222</v>
      </c>
      <c r="D14" s="7"/>
      <c r="E14" s="298"/>
      <c r="F14" s="215" t="str">
        <f t="shared" ref="F14:F77" si="0">IF($D$10=$A$9,"N/A",$D$10)</f>
        <v>N/A</v>
      </c>
      <c r="G14" s="10"/>
      <c r="AA14" s="261" t="str">
        <f t="shared" ref="AA14:AA77" si="1">TRIM($D14)</f>
        <v/>
      </c>
      <c r="AB14" s="261"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294" t="s">
        <v>253</v>
      </c>
      <c r="C15" s="292" t="s">
        <v>5</v>
      </c>
      <c r="D15" s="7"/>
      <c r="E15" s="298"/>
      <c r="F15" s="215" t="str">
        <f t="shared" si="0"/>
        <v>N/A</v>
      </c>
      <c r="G15" s="10"/>
      <c r="AA15" s="261" t="str">
        <f t="shared" si="1"/>
        <v/>
      </c>
      <c r="AB15" s="261"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ht="29" x14ac:dyDescent="0.35">
      <c r="A16" s="7">
        <v>4</v>
      </c>
      <c r="B16" s="294" t="s">
        <v>254</v>
      </c>
      <c r="C16" s="292" t="s">
        <v>5</v>
      </c>
      <c r="D16" s="7"/>
      <c r="E16" s="298"/>
      <c r="F16" s="215" t="str">
        <f t="shared" si="0"/>
        <v>N/A</v>
      </c>
      <c r="G16" s="10"/>
      <c r="AA16" s="261" t="str">
        <f t="shared" si="1"/>
        <v/>
      </c>
      <c r="AB16" s="261"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294" t="s">
        <v>255</v>
      </c>
      <c r="C17" s="292" t="s">
        <v>5</v>
      </c>
      <c r="D17" s="7"/>
      <c r="E17" s="298"/>
      <c r="F17" s="215" t="str">
        <f t="shared" si="0"/>
        <v>N/A</v>
      </c>
      <c r="G17" s="10"/>
      <c r="AA17" s="261" t="str">
        <f t="shared" si="1"/>
        <v/>
      </c>
      <c r="AB17" s="261"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294" t="s">
        <v>256</v>
      </c>
      <c r="C18" s="292" t="s">
        <v>5</v>
      </c>
      <c r="D18" s="7"/>
      <c r="E18" s="298"/>
      <c r="F18" s="215" t="str">
        <f t="shared" si="0"/>
        <v>N/A</v>
      </c>
      <c r="G18" s="10"/>
      <c r="AA18" s="261" t="str">
        <f t="shared" si="1"/>
        <v/>
      </c>
      <c r="AB18" s="261"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294" t="s">
        <v>257</v>
      </c>
      <c r="C19" s="292" t="s">
        <v>5</v>
      </c>
      <c r="D19" s="7"/>
      <c r="E19" s="298"/>
      <c r="F19" s="215" t="str">
        <f t="shared" si="0"/>
        <v>N/A</v>
      </c>
      <c r="G19" s="10"/>
      <c r="AA19" s="261" t="str">
        <f t="shared" si="1"/>
        <v/>
      </c>
      <c r="AB19" s="261"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294" t="s">
        <v>258</v>
      </c>
      <c r="C20" s="292" t="s">
        <v>7</v>
      </c>
      <c r="D20" s="7"/>
      <c r="E20" s="298"/>
      <c r="F20" s="215" t="str">
        <f t="shared" si="0"/>
        <v>N/A</v>
      </c>
      <c r="G20" s="10"/>
      <c r="AA20" s="261" t="str">
        <f t="shared" si="1"/>
        <v/>
      </c>
      <c r="AB20" s="261"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294" t="s">
        <v>259</v>
      </c>
      <c r="C21" s="292" t="s">
        <v>5</v>
      </c>
      <c r="D21" s="7"/>
      <c r="E21" s="298"/>
      <c r="F21" s="215" t="str">
        <f t="shared" si="0"/>
        <v>N/A</v>
      </c>
      <c r="G21" s="10"/>
      <c r="AA21" s="261" t="str">
        <f t="shared" si="1"/>
        <v/>
      </c>
      <c r="AB21" s="261"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294" t="s">
        <v>260</v>
      </c>
      <c r="C22" s="292" t="s">
        <v>5</v>
      </c>
      <c r="D22" s="7"/>
      <c r="E22" s="298"/>
      <c r="F22" s="215" t="str">
        <f t="shared" si="0"/>
        <v>N/A</v>
      </c>
      <c r="G22" s="10"/>
      <c r="AA22" s="261" t="str">
        <f t="shared" si="1"/>
        <v/>
      </c>
      <c r="AB22" s="261"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294" t="s">
        <v>261</v>
      </c>
      <c r="C23" s="292" t="s">
        <v>5</v>
      </c>
      <c r="D23" s="7"/>
      <c r="E23" s="298"/>
      <c r="F23" s="215" t="str">
        <f t="shared" si="0"/>
        <v>N/A</v>
      </c>
      <c r="G23" s="10"/>
      <c r="AA23" s="261" t="str">
        <f t="shared" si="1"/>
        <v/>
      </c>
      <c r="AB23" s="261"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294" t="s">
        <v>262</v>
      </c>
      <c r="C24" s="292" t="s">
        <v>5</v>
      </c>
      <c r="D24" s="7"/>
      <c r="E24" s="298"/>
      <c r="F24" s="215" t="str">
        <f t="shared" si="0"/>
        <v>N/A</v>
      </c>
      <c r="G24" s="10"/>
      <c r="AA24" s="261" t="str">
        <f t="shared" si="1"/>
        <v/>
      </c>
      <c r="AB24" s="261"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ht="29" x14ac:dyDescent="0.35">
      <c r="A25" s="7">
        <v>13</v>
      </c>
      <c r="B25" s="294" t="s">
        <v>263</v>
      </c>
      <c r="C25" s="292" t="s">
        <v>5</v>
      </c>
      <c r="D25" s="12"/>
      <c r="E25" s="299"/>
      <c r="F25" s="215" t="str">
        <f t="shared" si="0"/>
        <v>N/A</v>
      </c>
      <c r="G25" s="6"/>
      <c r="AA25" s="262" t="str">
        <f t="shared" si="1"/>
        <v/>
      </c>
      <c r="AB25" s="262"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294" t="s">
        <v>264</v>
      </c>
      <c r="C26" s="292" t="s">
        <v>5</v>
      </c>
      <c r="D26" s="12"/>
      <c r="E26" s="299"/>
      <c r="F26" s="215" t="str">
        <f t="shared" si="0"/>
        <v>N/A</v>
      </c>
      <c r="G26" s="6"/>
      <c r="AA26" s="262" t="str">
        <f t="shared" si="1"/>
        <v/>
      </c>
      <c r="AB26" s="262"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294" t="s">
        <v>265</v>
      </c>
      <c r="C27" s="292" t="s">
        <v>5</v>
      </c>
      <c r="D27" s="12"/>
      <c r="E27" s="299"/>
      <c r="F27" s="215" t="str">
        <f t="shared" si="0"/>
        <v>N/A</v>
      </c>
      <c r="G27" s="6"/>
      <c r="AA27" s="262" t="str">
        <f t="shared" si="1"/>
        <v/>
      </c>
      <c r="AB27" s="262"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294" t="s">
        <v>266</v>
      </c>
      <c r="C28" s="292" t="s">
        <v>6</v>
      </c>
      <c r="D28" s="12"/>
      <c r="E28" s="299"/>
      <c r="F28" s="215" t="str">
        <f t="shared" si="0"/>
        <v>N/A</v>
      </c>
      <c r="G28" s="6"/>
      <c r="AA28" s="262" t="str">
        <f t="shared" si="1"/>
        <v/>
      </c>
      <c r="AB28" s="262"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294" t="s">
        <v>267</v>
      </c>
      <c r="C29" s="292" t="s">
        <v>7</v>
      </c>
      <c r="D29" s="12"/>
      <c r="E29" s="299"/>
      <c r="F29" s="215" t="str">
        <f t="shared" si="0"/>
        <v>N/A</v>
      </c>
      <c r="G29" s="6"/>
      <c r="AA29" s="262" t="str">
        <f t="shared" si="1"/>
        <v/>
      </c>
      <c r="AB29" s="262"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294" t="s">
        <v>268</v>
      </c>
      <c r="C30" s="292" t="s">
        <v>5</v>
      </c>
      <c r="D30" s="12"/>
      <c r="E30" s="299"/>
      <c r="F30" s="215" t="str">
        <f t="shared" si="0"/>
        <v>N/A</v>
      </c>
      <c r="G30" s="6"/>
      <c r="AA30" s="262" t="str">
        <f t="shared" si="1"/>
        <v/>
      </c>
      <c r="AB30" s="262"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x14ac:dyDescent="0.35">
      <c r="A31" s="7">
        <v>19</v>
      </c>
      <c r="B31" s="294" t="s">
        <v>269</v>
      </c>
      <c r="C31" s="292" t="s">
        <v>5</v>
      </c>
      <c r="D31" s="231"/>
      <c r="E31" s="299"/>
      <c r="F31" s="215" t="str">
        <f t="shared" si="0"/>
        <v>N/A</v>
      </c>
      <c r="G31" s="6"/>
      <c r="AA31" s="262" t="str">
        <f t="shared" si="1"/>
        <v/>
      </c>
      <c r="AB31" s="262"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294" t="s">
        <v>270</v>
      </c>
      <c r="C32" s="292" t="s">
        <v>6</v>
      </c>
      <c r="D32" s="231"/>
      <c r="E32" s="299"/>
      <c r="F32" s="215" t="str">
        <f t="shared" si="0"/>
        <v>N/A</v>
      </c>
      <c r="G32" s="6"/>
      <c r="AA32" s="262" t="str">
        <f t="shared" si="1"/>
        <v/>
      </c>
      <c r="AB32" s="262"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294" t="s">
        <v>271</v>
      </c>
      <c r="C33" s="292" t="s">
        <v>5</v>
      </c>
      <c r="D33" s="231"/>
      <c r="E33" s="299"/>
      <c r="F33" s="215" t="str">
        <f t="shared" si="0"/>
        <v>N/A</v>
      </c>
      <c r="G33" s="6"/>
      <c r="AA33" s="262" t="str">
        <f t="shared" si="1"/>
        <v/>
      </c>
      <c r="AB33" s="262"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294" t="s">
        <v>272</v>
      </c>
      <c r="C34" s="292" t="s">
        <v>5</v>
      </c>
      <c r="D34" s="231"/>
      <c r="E34" s="299"/>
      <c r="F34" s="215" t="str">
        <f t="shared" si="0"/>
        <v>N/A</v>
      </c>
      <c r="G34" s="6"/>
      <c r="AA34" s="262" t="str">
        <f t="shared" si="1"/>
        <v/>
      </c>
      <c r="AB34" s="262"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294" t="s">
        <v>273</v>
      </c>
      <c r="C35" s="292" t="s">
        <v>5</v>
      </c>
      <c r="D35" s="231"/>
      <c r="E35" s="299"/>
      <c r="F35" s="215" t="str">
        <f t="shared" si="0"/>
        <v>N/A</v>
      </c>
      <c r="G35" s="6"/>
      <c r="AA35" s="262" t="str">
        <f t="shared" si="1"/>
        <v/>
      </c>
      <c r="AB35" s="262"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294" t="s">
        <v>274</v>
      </c>
      <c r="C36" s="292" t="s">
        <v>5</v>
      </c>
      <c r="D36" s="231"/>
      <c r="E36" s="299"/>
      <c r="F36" s="215" t="str">
        <f t="shared" si="0"/>
        <v>N/A</v>
      </c>
      <c r="G36" s="6"/>
      <c r="AA36" s="262" t="str">
        <f t="shared" si="1"/>
        <v/>
      </c>
      <c r="AB36" s="262"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293" t="s">
        <v>275</v>
      </c>
      <c r="C37" s="292" t="s">
        <v>5</v>
      </c>
      <c r="D37" s="231"/>
      <c r="E37" s="299"/>
      <c r="F37" s="215" t="str">
        <f t="shared" si="0"/>
        <v>N/A</v>
      </c>
      <c r="G37" s="6"/>
      <c r="AA37" s="262" t="str">
        <f t="shared" si="1"/>
        <v/>
      </c>
      <c r="AB37" s="262"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293" t="s">
        <v>276</v>
      </c>
      <c r="C38" s="292" t="s">
        <v>5</v>
      </c>
      <c r="D38" s="231"/>
      <c r="E38" s="299"/>
      <c r="F38" s="215" t="str">
        <f t="shared" si="0"/>
        <v>N/A</v>
      </c>
      <c r="G38" s="6"/>
      <c r="AA38" s="262" t="str">
        <f t="shared" si="1"/>
        <v/>
      </c>
      <c r="AB38" s="262"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ht="29" x14ac:dyDescent="0.35">
      <c r="A39" s="7">
        <v>27</v>
      </c>
      <c r="B39" s="295" t="s">
        <v>277</v>
      </c>
      <c r="C39" s="292" t="s">
        <v>5</v>
      </c>
      <c r="D39" s="231"/>
      <c r="E39" s="299"/>
      <c r="F39" s="215" t="str">
        <f t="shared" si="0"/>
        <v>N/A</v>
      </c>
      <c r="G39" s="6"/>
      <c r="AA39" s="262" t="str">
        <f t="shared" si="1"/>
        <v/>
      </c>
      <c r="AB39" s="262"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ht="29" x14ac:dyDescent="0.35">
      <c r="A40" s="7">
        <v>28</v>
      </c>
      <c r="B40" s="293" t="s">
        <v>278</v>
      </c>
      <c r="C40" s="292" t="s">
        <v>7</v>
      </c>
      <c r="D40" s="231"/>
      <c r="E40" s="299"/>
      <c r="F40" s="215" t="str">
        <f t="shared" si="0"/>
        <v>N/A</v>
      </c>
      <c r="G40" s="6"/>
      <c r="AA40" s="262" t="str">
        <f t="shared" si="1"/>
        <v/>
      </c>
      <c r="AB40" s="262"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ht="58" x14ac:dyDescent="0.35">
      <c r="A41" s="7">
        <v>29</v>
      </c>
      <c r="B41" s="295" t="s">
        <v>279</v>
      </c>
      <c r="C41" s="292" t="s">
        <v>5</v>
      </c>
      <c r="D41" s="231"/>
      <c r="E41" s="299"/>
      <c r="F41" s="215" t="str">
        <f t="shared" si="0"/>
        <v>N/A</v>
      </c>
      <c r="G41" s="6"/>
      <c r="AA41" s="262" t="str">
        <f t="shared" si="1"/>
        <v/>
      </c>
      <c r="AB41" s="262"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293" t="s">
        <v>280</v>
      </c>
      <c r="C42" s="292" t="s">
        <v>5</v>
      </c>
      <c r="D42" s="231"/>
      <c r="E42" s="299"/>
      <c r="F42" s="215" t="str">
        <f t="shared" si="0"/>
        <v>N/A</v>
      </c>
      <c r="G42" s="6"/>
      <c r="AA42" s="262" t="str">
        <f t="shared" si="1"/>
        <v/>
      </c>
      <c r="AB42" s="262"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43.5" x14ac:dyDescent="0.35">
      <c r="A43" s="7">
        <v>31</v>
      </c>
      <c r="B43" s="293" t="s">
        <v>281</v>
      </c>
      <c r="C43" s="292" t="s">
        <v>5</v>
      </c>
      <c r="D43" s="231"/>
      <c r="E43" s="299"/>
      <c r="F43" s="215" t="str">
        <f t="shared" si="0"/>
        <v>N/A</v>
      </c>
      <c r="G43" s="6"/>
      <c r="AA43" s="262" t="str">
        <f t="shared" si="1"/>
        <v/>
      </c>
      <c r="AB43" s="262"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43.5" x14ac:dyDescent="0.35">
      <c r="A44" s="7">
        <v>32</v>
      </c>
      <c r="B44" s="293" t="s">
        <v>282</v>
      </c>
      <c r="C44" s="292" t="s">
        <v>5</v>
      </c>
      <c r="D44" s="231"/>
      <c r="E44" s="299"/>
      <c r="F44" s="215" t="str">
        <f t="shared" si="0"/>
        <v>N/A</v>
      </c>
      <c r="G44" s="6"/>
      <c r="AA44" s="262" t="str">
        <f t="shared" si="1"/>
        <v/>
      </c>
      <c r="AB44" s="262"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ht="29" x14ac:dyDescent="0.35">
      <c r="A45" s="7">
        <v>33</v>
      </c>
      <c r="B45" s="293" t="s">
        <v>283</v>
      </c>
      <c r="C45" s="292" t="s">
        <v>6</v>
      </c>
      <c r="D45" s="231"/>
      <c r="E45" s="299"/>
      <c r="F45" s="215" t="str">
        <f t="shared" si="0"/>
        <v>N/A</v>
      </c>
      <c r="G45" s="6"/>
      <c r="AA45" s="262" t="str">
        <f t="shared" si="1"/>
        <v/>
      </c>
      <c r="AB45" s="262"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ht="29" x14ac:dyDescent="0.35">
      <c r="A46" s="7">
        <v>34</v>
      </c>
      <c r="B46" s="293" t="s">
        <v>284</v>
      </c>
      <c r="C46" s="292" t="s">
        <v>222</v>
      </c>
      <c r="D46" s="231"/>
      <c r="E46" s="299"/>
      <c r="F46" s="215" t="str">
        <f t="shared" si="0"/>
        <v>N/A</v>
      </c>
      <c r="G46" s="6"/>
      <c r="AA46" s="262" t="str">
        <f t="shared" si="1"/>
        <v/>
      </c>
      <c r="AB46" s="262"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294" t="s">
        <v>285</v>
      </c>
      <c r="C47" s="292" t="s">
        <v>5</v>
      </c>
      <c r="D47" s="231"/>
      <c r="E47" s="299"/>
      <c r="F47" s="215" t="str">
        <f t="shared" si="0"/>
        <v>N/A</v>
      </c>
      <c r="G47" s="6"/>
      <c r="AA47" s="262" t="str">
        <f t="shared" si="1"/>
        <v/>
      </c>
      <c r="AB47" s="262"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ht="29" x14ac:dyDescent="0.35">
      <c r="A48" s="7">
        <v>36</v>
      </c>
      <c r="B48" s="294" t="s">
        <v>286</v>
      </c>
      <c r="C48" s="292" t="s">
        <v>5</v>
      </c>
      <c r="D48" s="231"/>
      <c r="E48" s="299"/>
      <c r="F48" s="215" t="str">
        <f t="shared" si="0"/>
        <v>N/A</v>
      </c>
      <c r="G48" s="6"/>
      <c r="AA48" s="262" t="str">
        <f t="shared" si="1"/>
        <v/>
      </c>
      <c r="AB48" s="262"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29" x14ac:dyDescent="0.35">
      <c r="A49" s="7">
        <v>37</v>
      </c>
      <c r="B49" s="294" t="s">
        <v>287</v>
      </c>
      <c r="C49" s="292" t="s">
        <v>5</v>
      </c>
      <c r="D49" s="231"/>
      <c r="E49" s="299"/>
      <c r="F49" s="215" t="str">
        <f t="shared" si="0"/>
        <v>N/A</v>
      </c>
      <c r="G49" s="6"/>
      <c r="AA49" s="262" t="str">
        <f t="shared" si="1"/>
        <v/>
      </c>
      <c r="AB49" s="262"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ht="29" x14ac:dyDescent="0.35">
      <c r="A50" s="7">
        <v>38</v>
      </c>
      <c r="B50" s="294" t="s">
        <v>288</v>
      </c>
      <c r="C50" s="292" t="s">
        <v>5</v>
      </c>
      <c r="D50" s="231"/>
      <c r="E50" s="299"/>
      <c r="F50" s="215" t="str">
        <f t="shared" si="0"/>
        <v>N/A</v>
      </c>
      <c r="G50" s="6"/>
      <c r="AA50" s="262" t="str">
        <f t="shared" si="1"/>
        <v/>
      </c>
      <c r="AB50" s="262"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294" t="s">
        <v>289</v>
      </c>
      <c r="C51" s="292" t="s">
        <v>5</v>
      </c>
      <c r="D51" s="231"/>
      <c r="E51" s="299"/>
      <c r="F51" s="215" t="str">
        <f t="shared" si="0"/>
        <v>N/A</v>
      </c>
      <c r="G51" s="6"/>
      <c r="AA51" s="262" t="str">
        <f t="shared" si="1"/>
        <v/>
      </c>
      <c r="AB51" s="262"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ht="29" x14ac:dyDescent="0.35">
      <c r="A52" s="7">
        <v>40</v>
      </c>
      <c r="B52" s="296" t="s">
        <v>290</v>
      </c>
      <c r="C52" s="292" t="s">
        <v>5</v>
      </c>
      <c r="D52" s="231"/>
      <c r="E52" s="299"/>
      <c r="F52" s="215" t="str">
        <f t="shared" si="0"/>
        <v>N/A</v>
      </c>
      <c r="G52" s="6"/>
      <c r="AA52" s="262" t="str">
        <f t="shared" si="1"/>
        <v/>
      </c>
      <c r="AB52" s="262"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ht="29" x14ac:dyDescent="0.35">
      <c r="A53" s="7">
        <v>41</v>
      </c>
      <c r="B53" s="296" t="s">
        <v>291</v>
      </c>
      <c r="C53" s="292" t="s">
        <v>6</v>
      </c>
      <c r="D53" s="231"/>
      <c r="E53" s="299"/>
      <c r="F53" s="215" t="str">
        <f t="shared" si="0"/>
        <v>N/A</v>
      </c>
      <c r="G53" s="6"/>
      <c r="AA53" s="262" t="str">
        <f t="shared" si="1"/>
        <v/>
      </c>
      <c r="AB53" s="262"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293" t="s">
        <v>292</v>
      </c>
      <c r="C54" s="292"/>
      <c r="D54" s="231"/>
      <c r="E54" s="299"/>
      <c r="F54" s="215" t="str">
        <f t="shared" si="0"/>
        <v>N/A</v>
      </c>
      <c r="G54" s="6"/>
      <c r="AA54" s="262" t="str">
        <f t="shared" si="1"/>
        <v/>
      </c>
      <c r="AB54" s="262"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ht="29" x14ac:dyDescent="0.35">
      <c r="A55" s="7">
        <v>43</v>
      </c>
      <c r="B55" s="293" t="s">
        <v>293</v>
      </c>
      <c r="C55" s="292" t="s">
        <v>7</v>
      </c>
      <c r="D55" s="231"/>
      <c r="E55" s="299"/>
      <c r="F55" s="215" t="str">
        <f t="shared" si="0"/>
        <v>N/A</v>
      </c>
      <c r="G55" s="6"/>
      <c r="AA55" s="262" t="str">
        <f t="shared" si="1"/>
        <v/>
      </c>
      <c r="AB55" s="262"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29" x14ac:dyDescent="0.35">
      <c r="A56" s="7">
        <v>44</v>
      </c>
      <c r="B56" s="293" t="s">
        <v>294</v>
      </c>
      <c r="C56" s="292" t="s">
        <v>5</v>
      </c>
      <c r="D56" s="231"/>
      <c r="E56" s="299"/>
      <c r="F56" s="215" t="str">
        <f t="shared" si="0"/>
        <v>N/A</v>
      </c>
      <c r="G56" s="6"/>
      <c r="AA56" s="262" t="str">
        <f t="shared" si="1"/>
        <v/>
      </c>
      <c r="AB56" s="262"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293" t="s">
        <v>295</v>
      </c>
      <c r="C57" s="292" t="s">
        <v>5</v>
      </c>
      <c r="D57" s="231"/>
      <c r="E57" s="299"/>
      <c r="F57" s="215" t="str">
        <f t="shared" si="0"/>
        <v>N/A</v>
      </c>
      <c r="G57" s="6"/>
      <c r="AA57" s="262" t="str">
        <f t="shared" si="1"/>
        <v/>
      </c>
      <c r="AB57" s="262"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43.5" x14ac:dyDescent="0.35">
      <c r="A58" s="7">
        <v>46</v>
      </c>
      <c r="B58" s="293" t="s">
        <v>296</v>
      </c>
      <c r="C58" s="292" t="s">
        <v>5</v>
      </c>
      <c r="D58" s="231"/>
      <c r="E58" s="299"/>
      <c r="F58" s="215" t="str">
        <f t="shared" si="0"/>
        <v>N/A</v>
      </c>
      <c r="G58" s="6"/>
      <c r="AA58" s="262" t="str">
        <f t="shared" si="1"/>
        <v/>
      </c>
      <c r="AB58" s="262"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43.5" x14ac:dyDescent="0.35">
      <c r="A59" s="7">
        <v>47</v>
      </c>
      <c r="B59" s="293" t="s">
        <v>297</v>
      </c>
      <c r="C59" s="292" t="s">
        <v>5</v>
      </c>
      <c r="D59" s="231"/>
      <c r="E59" s="299"/>
      <c r="F59" s="215" t="str">
        <f t="shared" si="0"/>
        <v>N/A</v>
      </c>
      <c r="G59" s="6"/>
      <c r="AA59" s="262" t="str">
        <f t="shared" si="1"/>
        <v/>
      </c>
      <c r="AB59" s="262"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29" x14ac:dyDescent="0.35">
      <c r="A60" s="7">
        <v>48</v>
      </c>
      <c r="B60" s="293" t="s">
        <v>298</v>
      </c>
      <c r="C60" s="292" t="s">
        <v>5</v>
      </c>
      <c r="D60" s="231"/>
      <c r="E60" s="299"/>
      <c r="F60" s="215" t="str">
        <f t="shared" si="0"/>
        <v>N/A</v>
      </c>
      <c r="G60" s="6"/>
      <c r="AA60" s="262" t="str">
        <f t="shared" si="1"/>
        <v/>
      </c>
      <c r="AB60" s="262"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ht="43.5" x14ac:dyDescent="0.35">
      <c r="A61" s="7">
        <v>49</v>
      </c>
      <c r="B61" s="293" t="s">
        <v>299</v>
      </c>
      <c r="C61" s="292" t="s">
        <v>5</v>
      </c>
      <c r="D61" s="231"/>
      <c r="E61" s="299"/>
      <c r="F61" s="215" t="str">
        <f t="shared" si="0"/>
        <v>N/A</v>
      </c>
      <c r="G61" s="6"/>
      <c r="AA61" s="262" t="str">
        <f t="shared" si="1"/>
        <v/>
      </c>
      <c r="AB61" s="262"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ht="58" x14ac:dyDescent="0.35">
      <c r="A62" s="7">
        <v>50</v>
      </c>
      <c r="B62" s="293" t="s">
        <v>300</v>
      </c>
      <c r="C62" s="292" t="s">
        <v>5</v>
      </c>
      <c r="D62" s="231"/>
      <c r="E62" s="299"/>
      <c r="F62" s="215" t="str">
        <f t="shared" si="0"/>
        <v>N/A</v>
      </c>
      <c r="G62" s="6"/>
      <c r="AA62" s="262" t="str">
        <f t="shared" si="1"/>
        <v/>
      </c>
      <c r="AB62" s="262"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ht="29" x14ac:dyDescent="0.35">
      <c r="A63" s="7">
        <v>51</v>
      </c>
      <c r="B63" s="293" t="s">
        <v>301</v>
      </c>
      <c r="C63" s="292" t="s">
        <v>5</v>
      </c>
      <c r="D63" s="231"/>
      <c r="E63" s="299"/>
      <c r="F63" s="215" t="str">
        <f t="shared" si="0"/>
        <v>N/A</v>
      </c>
      <c r="G63" s="6"/>
      <c r="AA63" s="262" t="str">
        <f t="shared" si="1"/>
        <v/>
      </c>
      <c r="AB63" s="262"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58" x14ac:dyDescent="0.35">
      <c r="A64" s="7">
        <v>52</v>
      </c>
      <c r="B64" s="293" t="s">
        <v>302</v>
      </c>
      <c r="C64" s="292" t="s">
        <v>5</v>
      </c>
      <c r="D64" s="231"/>
      <c r="E64" s="299"/>
      <c r="F64" s="215" t="str">
        <f t="shared" si="0"/>
        <v>N/A</v>
      </c>
      <c r="G64" s="6"/>
      <c r="AA64" s="262" t="str">
        <f t="shared" si="1"/>
        <v/>
      </c>
      <c r="AB64" s="262"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293" t="s">
        <v>303</v>
      </c>
      <c r="C65" s="292" t="s">
        <v>5</v>
      </c>
      <c r="D65" s="231"/>
      <c r="E65" s="299"/>
      <c r="F65" s="215" t="str">
        <f t="shared" si="0"/>
        <v>N/A</v>
      </c>
      <c r="G65" s="6"/>
      <c r="AA65" s="262" t="str">
        <f t="shared" si="1"/>
        <v/>
      </c>
      <c r="AB65" s="262"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ht="43.5" x14ac:dyDescent="0.35">
      <c r="A66" s="7">
        <v>54</v>
      </c>
      <c r="B66" s="293" t="s">
        <v>304</v>
      </c>
      <c r="C66" s="292" t="s">
        <v>5</v>
      </c>
      <c r="D66" s="231"/>
      <c r="E66" s="299"/>
      <c r="F66" s="215" t="str">
        <f t="shared" si="0"/>
        <v>N/A</v>
      </c>
      <c r="G66" s="6"/>
      <c r="AA66" s="262" t="str">
        <f t="shared" si="1"/>
        <v/>
      </c>
      <c r="AB66" s="262"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ht="29" x14ac:dyDescent="0.35">
      <c r="A67" s="7">
        <v>55</v>
      </c>
      <c r="B67" s="293" t="s">
        <v>305</v>
      </c>
      <c r="C67" s="292" t="s">
        <v>5</v>
      </c>
      <c r="D67" s="231"/>
      <c r="E67" s="299"/>
      <c r="F67" s="215" t="str">
        <f t="shared" si="0"/>
        <v>N/A</v>
      </c>
      <c r="G67" s="6"/>
      <c r="AA67" s="262" t="str">
        <f t="shared" si="1"/>
        <v/>
      </c>
      <c r="AB67" s="262"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43.5" x14ac:dyDescent="0.35">
      <c r="A68" s="7">
        <v>56</v>
      </c>
      <c r="B68" s="293" t="s">
        <v>306</v>
      </c>
      <c r="C68" s="292" t="s">
        <v>5</v>
      </c>
      <c r="D68" s="231"/>
      <c r="E68" s="299"/>
      <c r="F68" s="215" t="str">
        <f t="shared" si="0"/>
        <v>N/A</v>
      </c>
      <c r="G68" s="6"/>
      <c r="AA68" s="262" t="str">
        <f t="shared" si="1"/>
        <v/>
      </c>
      <c r="AB68" s="262"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ht="29" x14ac:dyDescent="0.35">
      <c r="A69" s="7">
        <v>57</v>
      </c>
      <c r="B69" s="293" t="s">
        <v>307</v>
      </c>
      <c r="C69" s="292" t="s">
        <v>222</v>
      </c>
      <c r="D69" s="231"/>
      <c r="E69" s="299"/>
      <c r="F69" s="215" t="str">
        <f t="shared" si="0"/>
        <v>N/A</v>
      </c>
      <c r="G69" s="6"/>
      <c r="AA69" s="262" t="str">
        <f t="shared" si="1"/>
        <v/>
      </c>
      <c r="AB69" s="262"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294" t="s">
        <v>308</v>
      </c>
      <c r="C70" s="292" t="s">
        <v>5</v>
      </c>
      <c r="D70" s="231"/>
      <c r="E70" s="299"/>
      <c r="F70" s="215" t="str">
        <f t="shared" si="0"/>
        <v>N/A</v>
      </c>
      <c r="G70" s="6"/>
      <c r="AA70" s="262" t="str">
        <f t="shared" si="1"/>
        <v/>
      </c>
      <c r="AB70" s="262"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294" t="s">
        <v>309</v>
      </c>
      <c r="C71" s="292" t="s">
        <v>5</v>
      </c>
      <c r="D71" s="231"/>
      <c r="E71" s="299"/>
      <c r="F71" s="215" t="str">
        <f t="shared" si="0"/>
        <v>N/A</v>
      </c>
      <c r="G71" s="6"/>
      <c r="AA71" s="262" t="str">
        <f t="shared" si="1"/>
        <v/>
      </c>
      <c r="AB71" s="262"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ht="43.5" x14ac:dyDescent="0.35">
      <c r="A72" s="7">
        <v>60</v>
      </c>
      <c r="B72" s="294" t="s">
        <v>310</v>
      </c>
      <c r="C72" s="292" t="s">
        <v>5</v>
      </c>
      <c r="D72" s="231"/>
      <c r="E72" s="299"/>
      <c r="F72" s="215" t="str">
        <f t="shared" si="0"/>
        <v>N/A</v>
      </c>
      <c r="G72" s="6"/>
      <c r="AA72" s="262" t="str">
        <f t="shared" si="1"/>
        <v/>
      </c>
      <c r="AB72" s="262"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294" t="s">
        <v>311</v>
      </c>
      <c r="C73" s="292" t="s">
        <v>5</v>
      </c>
      <c r="D73" s="231"/>
      <c r="E73" s="299"/>
      <c r="F73" s="215" t="str">
        <f t="shared" si="0"/>
        <v>N/A</v>
      </c>
      <c r="G73" s="6"/>
      <c r="AA73" s="262" t="str">
        <f t="shared" si="1"/>
        <v/>
      </c>
      <c r="AB73" s="262"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294" t="s">
        <v>312</v>
      </c>
      <c r="C74" s="292" t="s">
        <v>5</v>
      </c>
      <c r="D74" s="231"/>
      <c r="E74" s="299"/>
      <c r="F74" s="215" t="str">
        <f t="shared" si="0"/>
        <v>N/A</v>
      </c>
      <c r="G74" s="6"/>
      <c r="AA74" s="262" t="str">
        <f t="shared" si="1"/>
        <v/>
      </c>
      <c r="AB74" s="262"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294" t="s">
        <v>313</v>
      </c>
      <c r="C75" s="292" t="s">
        <v>5</v>
      </c>
      <c r="D75" s="231"/>
      <c r="E75" s="299"/>
      <c r="F75" s="215" t="str">
        <f t="shared" si="0"/>
        <v>N/A</v>
      </c>
      <c r="G75" s="6"/>
      <c r="AA75" s="262" t="str">
        <f t="shared" si="1"/>
        <v/>
      </c>
      <c r="AB75" s="262"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294" t="s">
        <v>314</v>
      </c>
      <c r="C76" s="292" t="s">
        <v>5</v>
      </c>
      <c r="D76" s="231"/>
      <c r="E76" s="299"/>
      <c r="F76" s="215" t="str">
        <f t="shared" si="0"/>
        <v>N/A</v>
      </c>
      <c r="G76" s="6"/>
      <c r="AA76" s="262" t="str">
        <f t="shared" si="1"/>
        <v/>
      </c>
      <c r="AB76" s="262"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294" t="s">
        <v>315</v>
      </c>
      <c r="C77" s="292" t="s">
        <v>5</v>
      </c>
      <c r="D77" s="231"/>
      <c r="E77" s="299"/>
      <c r="F77" s="215" t="str">
        <f t="shared" si="0"/>
        <v>N/A</v>
      </c>
      <c r="G77" s="6"/>
      <c r="AA77" s="262" t="str">
        <f t="shared" si="1"/>
        <v/>
      </c>
      <c r="AB77" s="262"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x14ac:dyDescent="0.35">
      <c r="A78" s="7">
        <v>66</v>
      </c>
      <c r="B78" s="294" t="s">
        <v>316</v>
      </c>
      <c r="C78" s="292" t="s">
        <v>7</v>
      </c>
      <c r="D78" s="231"/>
      <c r="E78" s="299"/>
      <c r="F78" s="215" t="str">
        <f t="shared" ref="F78:F141" si="2">IF($D$10=$A$9,"N/A",$D$10)</f>
        <v>N/A</v>
      </c>
      <c r="G78" s="6"/>
      <c r="AA78" s="262" t="str">
        <f t="shared" ref="AA78:AA141" si="3">TRIM($D78)</f>
        <v/>
      </c>
      <c r="AB78" s="262"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x14ac:dyDescent="0.35">
      <c r="A79" s="7">
        <v>67</v>
      </c>
      <c r="B79" s="294" t="s">
        <v>317</v>
      </c>
      <c r="C79" s="292" t="s">
        <v>6</v>
      </c>
      <c r="D79" s="231"/>
      <c r="E79" s="299"/>
      <c r="F79" s="215" t="str">
        <f t="shared" si="2"/>
        <v>N/A</v>
      </c>
      <c r="G79" s="6"/>
      <c r="AA79" s="262" t="str">
        <f t="shared" si="3"/>
        <v/>
      </c>
      <c r="AB79" s="262"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294" t="s">
        <v>318</v>
      </c>
      <c r="C80" s="292" t="s">
        <v>5</v>
      </c>
      <c r="D80" s="231"/>
      <c r="E80" s="299"/>
      <c r="F80" s="215" t="str">
        <f t="shared" si="2"/>
        <v>N/A</v>
      </c>
      <c r="G80" s="6"/>
      <c r="AA80" s="262" t="str">
        <f t="shared" si="3"/>
        <v/>
      </c>
      <c r="AB80" s="262"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294" t="s">
        <v>319</v>
      </c>
      <c r="C81" s="292" t="s">
        <v>5</v>
      </c>
      <c r="D81" s="231"/>
      <c r="E81" s="299"/>
      <c r="F81" s="215" t="str">
        <f t="shared" si="2"/>
        <v>N/A</v>
      </c>
      <c r="G81" s="6"/>
      <c r="AA81" s="262" t="str">
        <f t="shared" si="3"/>
        <v/>
      </c>
      <c r="AB81" s="262"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294" t="s">
        <v>320</v>
      </c>
      <c r="C82" s="292" t="s">
        <v>5</v>
      </c>
      <c r="D82" s="231"/>
      <c r="E82" s="299"/>
      <c r="F82" s="215" t="str">
        <f t="shared" si="2"/>
        <v>N/A</v>
      </c>
      <c r="G82" s="6"/>
      <c r="AA82" s="262" t="str">
        <f t="shared" si="3"/>
        <v/>
      </c>
      <c r="AB82" s="262"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294" t="s">
        <v>321</v>
      </c>
      <c r="C83" s="292" t="s">
        <v>5</v>
      </c>
      <c r="D83" s="231"/>
      <c r="E83" s="299"/>
      <c r="F83" s="215" t="str">
        <f t="shared" si="2"/>
        <v>N/A</v>
      </c>
      <c r="G83" s="6"/>
      <c r="AA83" s="262" t="str">
        <f t="shared" si="3"/>
        <v/>
      </c>
      <c r="AB83" s="262"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294" t="s">
        <v>322</v>
      </c>
      <c r="C84" s="292" t="s">
        <v>5</v>
      </c>
      <c r="D84" s="231"/>
      <c r="E84" s="299"/>
      <c r="F84" s="215" t="str">
        <f t="shared" si="2"/>
        <v>N/A</v>
      </c>
      <c r="G84" s="6"/>
      <c r="AA84" s="262" t="str">
        <f t="shared" si="3"/>
        <v/>
      </c>
      <c r="AB84" s="262"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294" t="s">
        <v>323</v>
      </c>
      <c r="C85" s="292" t="s">
        <v>5</v>
      </c>
      <c r="D85" s="231"/>
      <c r="E85" s="299"/>
      <c r="F85" s="215" t="str">
        <f t="shared" si="2"/>
        <v>N/A</v>
      </c>
      <c r="G85" s="6"/>
      <c r="AA85" s="262" t="str">
        <f t="shared" si="3"/>
        <v/>
      </c>
      <c r="AB85" s="262"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294" t="s">
        <v>324</v>
      </c>
      <c r="C86" s="292" t="s">
        <v>5</v>
      </c>
      <c r="D86" s="231"/>
      <c r="E86" s="299"/>
      <c r="F86" s="215" t="str">
        <f t="shared" si="2"/>
        <v>N/A</v>
      </c>
      <c r="G86" s="6"/>
      <c r="AA86" s="262" t="str">
        <f t="shared" si="3"/>
        <v/>
      </c>
      <c r="AB86" s="262"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294" t="s">
        <v>325</v>
      </c>
      <c r="C87" s="292" t="s">
        <v>5</v>
      </c>
      <c r="D87" s="231"/>
      <c r="E87" s="299"/>
      <c r="F87" s="215" t="str">
        <f t="shared" si="2"/>
        <v>N/A</v>
      </c>
      <c r="G87" s="6"/>
      <c r="AA87" s="262" t="str">
        <f t="shared" si="3"/>
        <v/>
      </c>
      <c r="AB87" s="262"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294" t="s">
        <v>326</v>
      </c>
      <c r="C88" s="292" t="s">
        <v>5</v>
      </c>
      <c r="D88" s="231"/>
      <c r="E88" s="299"/>
      <c r="F88" s="215" t="str">
        <f t="shared" si="2"/>
        <v>N/A</v>
      </c>
      <c r="G88" s="6"/>
      <c r="AA88" s="262" t="str">
        <f t="shared" si="3"/>
        <v/>
      </c>
      <c r="AB88" s="262"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294" t="s">
        <v>327</v>
      </c>
      <c r="C89" s="292" t="s">
        <v>5</v>
      </c>
      <c r="D89" s="231"/>
      <c r="E89" s="299"/>
      <c r="F89" s="215" t="str">
        <f t="shared" si="2"/>
        <v>N/A</v>
      </c>
      <c r="G89" s="6"/>
      <c r="AA89" s="262" t="str">
        <f t="shared" si="3"/>
        <v/>
      </c>
      <c r="AB89" s="262"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294" t="s">
        <v>328</v>
      </c>
      <c r="C90" s="292" t="s">
        <v>5</v>
      </c>
      <c r="D90" s="231"/>
      <c r="E90" s="299"/>
      <c r="F90" s="215" t="str">
        <f t="shared" si="2"/>
        <v>N/A</v>
      </c>
      <c r="G90" s="6"/>
      <c r="AA90" s="262" t="str">
        <f t="shared" si="3"/>
        <v/>
      </c>
      <c r="AB90" s="262"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294" t="s">
        <v>329</v>
      </c>
      <c r="C91" s="292" t="s">
        <v>5</v>
      </c>
      <c r="D91" s="231"/>
      <c r="E91" s="299"/>
      <c r="F91" s="215" t="str">
        <f t="shared" si="2"/>
        <v>N/A</v>
      </c>
      <c r="G91" s="6"/>
      <c r="AA91" s="262" t="str">
        <f t="shared" si="3"/>
        <v/>
      </c>
      <c r="AB91" s="262"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293" t="s">
        <v>330</v>
      </c>
      <c r="C92" s="292" t="s">
        <v>5</v>
      </c>
      <c r="D92" s="231"/>
      <c r="E92" s="299"/>
      <c r="F92" s="215" t="str">
        <f t="shared" si="2"/>
        <v>N/A</v>
      </c>
      <c r="G92" s="6"/>
      <c r="AA92" s="262" t="str">
        <f t="shared" si="3"/>
        <v/>
      </c>
      <c r="AB92" s="262"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29" x14ac:dyDescent="0.35">
      <c r="A93" s="7">
        <v>81</v>
      </c>
      <c r="B93" s="293" t="s">
        <v>331</v>
      </c>
      <c r="C93" s="292" t="s">
        <v>5</v>
      </c>
      <c r="D93" s="231"/>
      <c r="E93" s="299"/>
      <c r="F93" s="215" t="str">
        <f t="shared" si="2"/>
        <v>N/A</v>
      </c>
      <c r="G93" s="6"/>
      <c r="AA93" s="262" t="str">
        <f t="shared" si="3"/>
        <v/>
      </c>
      <c r="AB93" s="262"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ht="29" x14ac:dyDescent="0.35">
      <c r="A94" s="7">
        <v>82</v>
      </c>
      <c r="B94" s="293" t="s">
        <v>332</v>
      </c>
      <c r="C94" s="292" t="s">
        <v>5</v>
      </c>
      <c r="D94" s="231"/>
      <c r="E94" s="299"/>
      <c r="F94" s="215" t="str">
        <f t="shared" si="2"/>
        <v>N/A</v>
      </c>
      <c r="G94" s="6"/>
      <c r="AA94" s="262" t="str">
        <f t="shared" si="3"/>
        <v/>
      </c>
      <c r="AB94" s="262"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ht="43.5" x14ac:dyDescent="0.35">
      <c r="A95" s="7">
        <v>83</v>
      </c>
      <c r="B95" s="293" t="s">
        <v>333</v>
      </c>
      <c r="C95" s="292" t="s">
        <v>5</v>
      </c>
      <c r="D95" s="231"/>
      <c r="E95" s="299"/>
      <c r="F95" s="215" t="str">
        <f t="shared" si="2"/>
        <v>N/A</v>
      </c>
      <c r="G95" s="6"/>
      <c r="AA95" s="262" t="str">
        <f t="shared" si="3"/>
        <v/>
      </c>
      <c r="AB95" s="262"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293" t="s">
        <v>334</v>
      </c>
      <c r="C96" s="292" t="s">
        <v>222</v>
      </c>
      <c r="D96" s="231"/>
      <c r="E96" s="299"/>
      <c r="F96" s="215" t="str">
        <f t="shared" si="2"/>
        <v>N/A</v>
      </c>
      <c r="G96" s="6"/>
      <c r="AA96" s="262" t="str">
        <f t="shared" si="3"/>
        <v/>
      </c>
      <c r="AB96" s="262"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ht="29" x14ac:dyDescent="0.35">
      <c r="A97" s="7">
        <v>85</v>
      </c>
      <c r="B97" s="294" t="s">
        <v>335</v>
      </c>
      <c r="C97" s="292" t="s">
        <v>7</v>
      </c>
      <c r="D97" s="231"/>
      <c r="E97" s="299"/>
      <c r="F97" s="215" t="str">
        <f t="shared" si="2"/>
        <v>N/A</v>
      </c>
      <c r="G97" s="6"/>
      <c r="AA97" s="262" t="str">
        <f t="shared" si="3"/>
        <v/>
      </c>
      <c r="AB97" s="262"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294" t="s">
        <v>336</v>
      </c>
      <c r="C98" s="292" t="s">
        <v>7</v>
      </c>
      <c r="D98" s="231"/>
      <c r="E98" s="299"/>
      <c r="F98" s="215" t="str">
        <f t="shared" si="2"/>
        <v>N/A</v>
      </c>
      <c r="G98" s="6"/>
      <c r="AA98" s="262" t="str">
        <f t="shared" si="3"/>
        <v/>
      </c>
      <c r="AB98" s="262"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294" t="s">
        <v>337</v>
      </c>
      <c r="C99" s="292" t="s">
        <v>7</v>
      </c>
      <c r="D99" s="231"/>
      <c r="E99" s="299"/>
      <c r="F99" s="215" t="str">
        <f t="shared" si="2"/>
        <v>N/A</v>
      </c>
      <c r="G99" s="6"/>
      <c r="AA99" s="262" t="str">
        <f t="shared" si="3"/>
        <v/>
      </c>
      <c r="AB99" s="262"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294" t="s">
        <v>338</v>
      </c>
      <c r="C100" s="292" t="s">
        <v>7</v>
      </c>
      <c r="D100" s="231"/>
      <c r="E100" s="299"/>
      <c r="F100" s="215" t="str">
        <f t="shared" si="2"/>
        <v>N/A</v>
      </c>
      <c r="G100" s="6"/>
      <c r="AA100" s="262" t="str">
        <f t="shared" si="3"/>
        <v/>
      </c>
      <c r="AB100" s="262"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294" t="s">
        <v>339</v>
      </c>
      <c r="C101" s="292" t="s">
        <v>7</v>
      </c>
      <c r="D101" s="231"/>
      <c r="E101" s="299"/>
      <c r="F101" s="215" t="str">
        <f t="shared" si="2"/>
        <v>N/A</v>
      </c>
      <c r="G101" s="6"/>
      <c r="AA101" s="262" t="str">
        <f t="shared" si="3"/>
        <v/>
      </c>
      <c r="AB101" s="262"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293" t="s">
        <v>340</v>
      </c>
      <c r="C102" s="292" t="s">
        <v>5</v>
      </c>
      <c r="D102" s="231"/>
      <c r="E102" s="299"/>
      <c r="F102" s="215" t="str">
        <f t="shared" si="2"/>
        <v>N/A</v>
      </c>
      <c r="G102" s="6"/>
      <c r="AA102" s="262" t="str">
        <f t="shared" si="3"/>
        <v/>
      </c>
      <c r="AB102" s="262"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293" t="s">
        <v>341</v>
      </c>
      <c r="C103" s="292"/>
      <c r="D103" s="231"/>
      <c r="E103" s="299"/>
      <c r="F103" s="215" t="str">
        <f t="shared" si="2"/>
        <v>N/A</v>
      </c>
      <c r="G103" s="6"/>
      <c r="AA103" s="262" t="str">
        <f t="shared" si="3"/>
        <v/>
      </c>
      <c r="AB103" s="262"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ht="29" x14ac:dyDescent="0.35">
      <c r="A104" s="7">
        <v>92</v>
      </c>
      <c r="B104" s="293" t="s">
        <v>342</v>
      </c>
      <c r="C104" s="292" t="s">
        <v>5</v>
      </c>
      <c r="D104" s="231"/>
      <c r="E104" s="299"/>
      <c r="F104" s="215" t="str">
        <f t="shared" si="2"/>
        <v>N/A</v>
      </c>
      <c r="G104" s="6"/>
      <c r="AA104" s="262" t="str">
        <f t="shared" si="3"/>
        <v/>
      </c>
      <c r="AB104" s="262"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ht="29" x14ac:dyDescent="0.35">
      <c r="A105" s="7">
        <v>93</v>
      </c>
      <c r="B105" s="293" t="s">
        <v>343</v>
      </c>
      <c r="C105" s="292" t="s">
        <v>5</v>
      </c>
      <c r="D105" s="231"/>
      <c r="E105" s="299"/>
      <c r="F105" s="215" t="str">
        <f t="shared" si="2"/>
        <v>N/A</v>
      </c>
      <c r="G105" s="6"/>
      <c r="AA105" s="262" t="str">
        <f t="shared" si="3"/>
        <v/>
      </c>
      <c r="AB105" s="262"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ht="29" x14ac:dyDescent="0.35">
      <c r="A106" s="7">
        <v>94</v>
      </c>
      <c r="B106" s="293" t="s">
        <v>344</v>
      </c>
      <c r="C106" s="292" t="s">
        <v>5</v>
      </c>
      <c r="D106" s="231"/>
      <c r="E106" s="299"/>
      <c r="F106" s="215" t="str">
        <f t="shared" si="2"/>
        <v>N/A</v>
      </c>
      <c r="G106" s="6"/>
      <c r="AA106" s="262" t="str">
        <f t="shared" si="3"/>
        <v/>
      </c>
      <c r="AB106" s="262"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293" t="s">
        <v>345</v>
      </c>
      <c r="C107" s="292" t="s">
        <v>5</v>
      </c>
      <c r="D107" s="231"/>
      <c r="E107" s="299"/>
      <c r="F107" s="215" t="str">
        <f t="shared" si="2"/>
        <v>N/A</v>
      </c>
      <c r="G107" s="6"/>
      <c r="AA107" s="262" t="str">
        <f t="shared" si="3"/>
        <v/>
      </c>
      <c r="AB107" s="262"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29" x14ac:dyDescent="0.35">
      <c r="A108" s="7">
        <v>96</v>
      </c>
      <c r="B108" s="293" t="s">
        <v>346</v>
      </c>
      <c r="C108" s="292" t="s">
        <v>5</v>
      </c>
      <c r="D108" s="231"/>
      <c r="E108" s="299"/>
      <c r="F108" s="215" t="str">
        <f t="shared" si="2"/>
        <v>N/A</v>
      </c>
      <c r="G108" s="6"/>
      <c r="AA108" s="262" t="str">
        <f t="shared" si="3"/>
        <v/>
      </c>
      <c r="AB108" s="262"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293" t="s">
        <v>347</v>
      </c>
      <c r="C109" s="292" t="s">
        <v>5</v>
      </c>
      <c r="D109" s="231"/>
      <c r="E109" s="299"/>
      <c r="F109" s="215" t="str">
        <f t="shared" si="2"/>
        <v>N/A</v>
      </c>
      <c r="G109" s="6"/>
      <c r="AA109" s="262" t="str">
        <f t="shared" si="3"/>
        <v/>
      </c>
      <c r="AB109" s="262"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ht="72.5" x14ac:dyDescent="0.35">
      <c r="A110" s="7">
        <v>98</v>
      </c>
      <c r="B110" s="293" t="s">
        <v>348</v>
      </c>
      <c r="C110" s="292" t="s">
        <v>5</v>
      </c>
      <c r="D110" s="231"/>
      <c r="E110" s="299"/>
      <c r="F110" s="215" t="str">
        <f t="shared" si="2"/>
        <v>N/A</v>
      </c>
      <c r="G110" s="6"/>
      <c r="AA110" s="262" t="str">
        <f t="shared" si="3"/>
        <v/>
      </c>
      <c r="AB110" s="262"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ht="29" x14ac:dyDescent="0.35">
      <c r="A111" s="7">
        <v>99</v>
      </c>
      <c r="B111" s="293" t="s">
        <v>349</v>
      </c>
      <c r="C111" s="292" t="s">
        <v>5</v>
      </c>
      <c r="D111" s="231"/>
      <c r="E111" s="299"/>
      <c r="F111" s="215" t="str">
        <f t="shared" si="2"/>
        <v>N/A</v>
      </c>
      <c r="G111" s="6"/>
      <c r="AA111" s="262" t="str">
        <f t="shared" si="3"/>
        <v/>
      </c>
      <c r="AB111" s="262"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ht="29" x14ac:dyDescent="0.35">
      <c r="A112" s="7">
        <v>100</v>
      </c>
      <c r="B112" s="293" t="s">
        <v>350</v>
      </c>
      <c r="C112" s="292" t="s">
        <v>5</v>
      </c>
      <c r="D112" s="231"/>
      <c r="E112" s="299"/>
      <c r="F112" s="215" t="str">
        <f t="shared" si="2"/>
        <v>N/A</v>
      </c>
      <c r="G112" s="6"/>
      <c r="AA112" s="262" t="str">
        <f t="shared" si="3"/>
        <v/>
      </c>
      <c r="AB112" s="262"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29" x14ac:dyDescent="0.35">
      <c r="A113" s="7">
        <v>101</v>
      </c>
      <c r="B113" s="293" t="s">
        <v>351</v>
      </c>
      <c r="C113" s="292" t="s">
        <v>5</v>
      </c>
      <c r="D113" s="231"/>
      <c r="E113" s="299"/>
      <c r="F113" s="215" t="str">
        <f t="shared" si="2"/>
        <v>N/A</v>
      </c>
      <c r="G113" s="6"/>
      <c r="AA113" s="262" t="str">
        <f t="shared" si="3"/>
        <v/>
      </c>
      <c r="AB113" s="262"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ht="29" x14ac:dyDescent="0.35">
      <c r="A114" s="7">
        <v>102</v>
      </c>
      <c r="B114" s="293" t="s">
        <v>352</v>
      </c>
      <c r="C114" s="292" t="s">
        <v>5</v>
      </c>
      <c r="D114" s="231"/>
      <c r="E114" s="299"/>
      <c r="F114" s="215" t="str">
        <f t="shared" si="2"/>
        <v>N/A</v>
      </c>
      <c r="G114" s="6"/>
      <c r="AA114" s="262" t="str">
        <f t="shared" si="3"/>
        <v/>
      </c>
      <c r="AB114" s="262"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293" t="s">
        <v>353</v>
      </c>
      <c r="C115" s="292" t="s">
        <v>5</v>
      </c>
      <c r="D115" s="231"/>
      <c r="E115" s="299"/>
      <c r="F115" s="215" t="str">
        <f t="shared" si="2"/>
        <v>N/A</v>
      </c>
      <c r="G115" s="6"/>
      <c r="AA115" s="262" t="str">
        <f t="shared" si="3"/>
        <v/>
      </c>
      <c r="AB115" s="262"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293" t="s">
        <v>354</v>
      </c>
      <c r="C116" s="292" t="s">
        <v>5</v>
      </c>
      <c r="D116" s="231"/>
      <c r="E116" s="299"/>
      <c r="F116" s="215" t="str">
        <f t="shared" si="2"/>
        <v>N/A</v>
      </c>
      <c r="G116" s="6"/>
      <c r="AA116" s="262" t="str">
        <f t="shared" si="3"/>
        <v/>
      </c>
      <c r="AB116" s="262"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43.5" x14ac:dyDescent="0.35">
      <c r="A117" s="7">
        <v>105</v>
      </c>
      <c r="B117" s="293" t="s">
        <v>355</v>
      </c>
      <c r="C117" s="292" t="s">
        <v>5</v>
      </c>
      <c r="D117" s="231"/>
      <c r="E117" s="299"/>
      <c r="F117" s="215" t="str">
        <f t="shared" si="2"/>
        <v>N/A</v>
      </c>
      <c r="G117" s="6"/>
      <c r="AA117" s="262" t="str">
        <f t="shared" si="3"/>
        <v/>
      </c>
      <c r="AB117" s="262"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x14ac:dyDescent="0.35">
      <c r="A118" s="7">
        <v>106</v>
      </c>
      <c r="B118" s="293" t="s">
        <v>356</v>
      </c>
      <c r="C118" s="292" t="s">
        <v>222</v>
      </c>
      <c r="D118" s="231"/>
      <c r="E118" s="299"/>
      <c r="F118" s="215" t="str">
        <f t="shared" si="2"/>
        <v>N/A</v>
      </c>
      <c r="G118" s="6"/>
      <c r="AA118" s="262" t="str">
        <f t="shared" si="3"/>
        <v/>
      </c>
      <c r="AB118" s="262"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294" t="s">
        <v>357</v>
      </c>
      <c r="C119" s="292" t="s">
        <v>5</v>
      </c>
      <c r="D119" s="231"/>
      <c r="E119" s="299"/>
      <c r="F119" s="215" t="str">
        <f t="shared" si="2"/>
        <v>N/A</v>
      </c>
      <c r="G119" s="6"/>
      <c r="AA119" s="262" t="str">
        <f t="shared" si="3"/>
        <v/>
      </c>
      <c r="AB119" s="262"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294" t="s">
        <v>358</v>
      </c>
      <c r="C120" s="292" t="s">
        <v>5</v>
      </c>
      <c r="D120" s="231"/>
      <c r="E120" s="299"/>
      <c r="F120" s="215" t="str">
        <f t="shared" si="2"/>
        <v>N/A</v>
      </c>
      <c r="G120" s="6"/>
      <c r="AA120" s="262" t="str">
        <f t="shared" si="3"/>
        <v/>
      </c>
      <c r="AB120" s="262"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x14ac:dyDescent="0.35">
      <c r="A121" s="7">
        <v>109</v>
      </c>
      <c r="B121" s="294" t="s">
        <v>359</v>
      </c>
      <c r="C121" s="292" t="s">
        <v>5</v>
      </c>
      <c r="D121" s="231"/>
      <c r="E121" s="299"/>
      <c r="F121" s="215" t="str">
        <f t="shared" si="2"/>
        <v>N/A</v>
      </c>
      <c r="G121" s="6"/>
      <c r="AA121" s="262" t="str">
        <f t="shared" si="3"/>
        <v/>
      </c>
      <c r="AB121" s="262"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x14ac:dyDescent="0.35">
      <c r="A122" s="7">
        <v>110</v>
      </c>
      <c r="B122" s="294" t="s">
        <v>360</v>
      </c>
      <c r="C122" s="292" t="s">
        <v>5</v>
      </c>
      <c r="D122" s="231"/>
      <c r="E122" s="299"/>
      <c r="F122" s="215" t="str">
        <f t="shared" si="2"/>
        <v>N/A</v>
      </c>
      <c r="G122" s="6"/>
      <c r="AA122" s="262" t="str">
        <f t="shared" si="3"/>
        <v/>
      </c>
      <c r="AB122" s="262"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x14ac:dyDescent="0.35">
      <c r="A123" s="7">
        <v>111</v>
      </c>
      <c r="B123" s="294" t="s">
        <v>361</v>
      </c>
      <c r="C123" s="292" t="s">
        <v>5</v>
      </c>
      <c r="D123" s="231"/>
      <c r="E123" s="299"/>
      <c r="F123" s="215" t="str">
        <f t="shared" si="2"/>
        <v>N/A</v>
      </c>
      <c r="G123" s="6"/>
      <c r="AA123" s="262" t="str">
        <f t="shared" si="3"/>
        <v/>
      </c>
      <c r="AB123" s="262"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294" t="s">
        <v>362</v>
      </c>
      <c r="C124" s="292" t="s">
        <v>5</v>
      </c>
      <c r="D124" s="231"/>
      <c r="E124" s="299"/>
      <c r="F124" s="215" t="str">
        <f t="shared" si="2"/>
        <v>N/A</v>
      </c>
      <c r="G124" s="6"/>
      <c r="AA124" s="262" t="str">
        <f t="shared" si="3"/>
        <v/>
      </c>
      <c r="AB124" s="262"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x14ac:dyDescent="0.35">
      <c r="A125" s="7">
        <v>113</v>
      </c>
      <c r="B125" s="296" t="s">
        <v>363</v>
      </c>
      <c r="C125" s="292" t="s">
        <v>222</v>
      </c>
      <c r="D125" s="231"/>
      <c r="E125" s="299"/>
      <c r="F125" s="215" t="str">
        <f t="shared" si="2"/>
        <v>N/A</v>
      </c>
      <c r="G125" s="6"/>
      <c r="AA125" s="262" t="str">
        <f t="shared" si="3"/>
        <v/>
      </c>
      <c r="AB125" s="262"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294" t="s">
        <v>364</v>
      </c>
      <c r="C126" s="292" t="s">
        <v>5</v>
      </c>
      <c r="D126" s="231"/>
      <c r="E126" s="299"/>
      <c r="F126" s="215" t="str">
        <f t="shared" si="2"/>
        <v>N/A</v>
      </c>
      <c r="G126" s="6"/>
      <c r="AA126" s="262" t="str">
        <f t="shared" si="3"/>
        <v/>
      </c>
      <c r="AB126" s="262"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294" t="s">
        <v>365</v>
      </c>
      <c r="C127" s="292" t="s">
        <v>5</v>
      </c>
      <c r="D127" s="231"/>
      <c r="E127" s="299"/>
      <c r="F127" s="215" t="str">
        <f t="shared" si="2"/>
        <v>N/A</v>
      </c>
      <c r="G127" s="6"/>
      <c r="AA127" s="262" t="str">
        <f t="shared" si="3"/>
        <v/>
      </c>
      <c r="AB127" s="262"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294" t="s">
        <v>366</v>
      </c>
      <c r="C128" s="292" t="s">
        <v>5</v>
      </c>
      <c r="D128" s="231"/>
      <c r="E128" s="299"/>
      <c r="F128" s="215" t="str">
        <f t="shared" si="2"/>
        <v>N/A</v>
      </c>
      <c r="G128" s="6"/>
      <c r="AA128" s="262" t="str">
        <f t="shared" si="3"/>
        <v/>
      </c>
      <c r="AB128" s="262"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x14ac:dyDescent="0.35">
      <c r="A129" s="7">
        <v>117</v>
      </c>
      <c r="B129" s="294" t="s">
        <v>367</v>
      </c>
      <c r="C129" s="292" t="s">
        <v>5</v>
      </c>
      <c r="D129" s="231"/>
      <c r="E129" s="299"/>
      <c r="F129" s="215" t="str">
        <f t="shared" si="2"/>
        <v>N/A</v>
      </c>
      <c r="G129" s="6"/>
      <c r="AA129" s="262" t="str">
        <f t="shared" si="3"/>
        <v/>
      </c>
      <c r="AB129" s="262"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x14ac:dyDescent="0.35">
      <c r="A130" s="7">
        <v>118</v>
      </c>
      <c r="B130" s="294" t="s">
        <v>368</v>
      </c>
      <c r="C130" s="292" t="s">
        <v>5</v>
      </c>
      <c r="D130" s="231"/>
      <c r="E130" s="299"/>
      <c r="F130" s="215" t="str">
        <f t="shared" si="2"/>
        <v>N/A</v>
      </c>
      <c r="G130" s="6"/>
      <c r="AA130" s="262" t="str">
        <f t="shared" si="3"/>
        <v/>
      </c>
      <c r="AB130" s="262"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294" t="s">
        <v>369</v>
      </c>
      <c r="C131" s="292" t="s">
        <v>5</v>
      </c>
      <c r="D131" s="231"/>
      <c r="E131" s="299"/>
      <c r="F131" s="215" t="str">
        <f t="shared" si="2"/>
        <v>N/A</v>
      </c>
      <c r="G131" s="6"/>
      <c r="AA131" s="262" t="str">
        <f t="shared" si="3"/>
        <v/>
      </c>
      <c r="AB131" s="262"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294" t="s">
        <v>370</v>
      </c>
      <c r="C132" s="292" t="s">
        <v>5</v>
      </c>
      <c r="D132" s="231"/>
      <c r="E132" s="299"/>
      <c r="F132" s="215" t="str">
        <f t="shared" si="2"/>
        <v>N/A</v>
      </c>
      <c r="G132" s="6"/>
      <c r="AA132" s="262" t="str">
        <f t="shared" si="3"/>
        <v/>
      </c>
      <c r="AB132" s="262"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293" t="s">
        <v>371</v>
      </c>
      <c r="C133" s="292" t="s">
        <v>5</v>
      </c>
      <c r="D133" s="231"/>
      <c r="E133" s="299"/>
      <c r="F133" s="215" t="str">
        <f t="shared" si="2"/>
        <v>N/A</v>
      </c>
      <c r="G133" s="6"/>
      <c r="AA133" s="262" t="str">
        <f t="shared" si="3"/>
        <v/>
      </c>
      <c r="AB133" s="262"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ht="29" x14ac:dyDescent="0.35">
      <c r="A134" s="7">
        <v>122</v>
      </c>
      <c r="B134" s="293" t="s">
        <v>372</v>
      </c>
      <c r="C134" s="292" t="s">
        <v>5</v>
      </c>
      <c r="D134" s="231"/>
      <c r="E134" s="299"/>
      <c r="F134" s="215" t="str">
        <f t="shared" si="2"/>
        <v>N/A</v>
      </c>
      <c r="G134" s="6"/>
      <c r="AA134" s="262" t="str">
        <f t="shared" si="3"/>
        <v/>
      </c>
      <c r="AB134" s="262"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293" t="s">
        <v>373</v>
      </c>
      <c r="C135" s="292" t="s">
        <v>5</v>
      </c>
      <c r="D135" s="231"/>
      <c r="E135" s="299"/>
      <c r="F135" s="215" t="str">
        <f t="shared" si="2"/>
        <v>N/A</v>
      </c>
      <c r="G135" s="6"/>
      <c r="AA135" s="262" t="str">
        <f t="shared" si="3"/>
        <v/>
      </c>
      <c r="AB135" s="262"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293" t="s">
        <v>374</v>
      </c>
      <c r="C136" s="292" t="s">
        <v>5</v>
      </c>
      <c r="D136" s="231"/>
      <c r="E136" s="299"/>
      <c r="F136" s="215" t="str">
        <f t="shared" si="2"/>
        <v>N/A</v>
      </c>
      <c r="G136" s="6"/>
      <c r="AA136" s="262" t="str">
        <f t="shared" si="3"/>
        <v/>
      </c>
      <c r="AB136" s="262"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ht="29" x14ac:dyDescent="0.35">
      <c r="A137" s="7">
        <v>125</v>
      </c>
      <c r="B137" s="293" t="s">
        <v>375</v>
      </c>
      <c r="C137" s="292" t="s">
        <v>5</v>
      </c>
      <c r="D137" s="231"/>
      <c r="E137" s="299"/>
      <c r="F137" s="215" t="str">
        <f t="shared" si="2"/>
        <v>N/A</v>
      </c>
      <c r="G137" s="6"/>
      <c r="AA137" s="262" t="str">
        <f t="shared" si="3"/>
        <v/>
      </c>
      <c r="AB137" s="262"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ht="43.5" x14ac:dyDescent="0.35">
      <c r="A138" s="7">
        <v>126</v>
      </c>
      <c r="B138" s="293" t="s">
        <v>376</v>
      </c>
      <c r="C138" s="292" t="s">
        <v>5</v>
      </c>
      <c r="D138" s="231"/>
      <c r="E138" s="299"/>
      <c r="F138" s="215" t="str">
        <f t="shared" si="2"/>
        <v>N/A</v>
      </c>
      <c r="G138" s="6"/>
      <c r="AA138" s="262" t="str">
        <f t="shared" si="3"/>
        <v/>
      </c>
      <c r="AB138" s="262"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ht="29" x14ac:dyDescent="0.35">
      <c r="A139" s="7">
        <v>127</v>
      </c>
      <c r="B139" s="293" t="s">
        <v>377</v>
      </c>
      <c r="C139" s="292" t="s">
        <v>5</v>
      </c>
      <c r="D139" s="231"/>
      <c r="E139" s="299"/>
      <c r="F139" s="215" t="str">
        <f t="shared" si="2"/>
        <v>N/A</v>
      </c>
      <c r="G139" s="6"/>
      <c r="AA139" s="262" t="str">
        <f t="shared" si="3"/>
        <v/>
      </c>
      <c r="AB139" s="262"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29" x14ac:dyDescent="0.35">
      <c r="A140" s="7">
        <v>128</v>
      </c>
      <c r="B140" s="293" t="s">
        <v>378</v>
      </c>
      <c r="C140" s="292" t="s">
        <v>5</v>
      </c>
      <c r="D140" s="231"/>
      <c r="E140" s="299"/>
      <c r="F140" s="215" t="str">
        <f t="shared" si="2"/>
        <v>N/A</v>
      </c>
      <c r="G140" s="6"/>
      <c r="AA140" s="262" t="str">
        <f t="shared" si="3"/>
        <v/>
      </c>
      <c r="AB140" s="262"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ht="29" x14ac:dyDescent="0.35">
      <c r="A141" s="7">
        <v>129</v>
      </c>
      <c r="B141" s="293" t="s">
        <v>379</v>
      </c>
      <c r="C141" s="292" t="s">
        <v>5</v>
      </c>
      <c r="D141" s="231"/>
      <c r="E141" s="299"/>
      <c r="F141" s="215" t="str">
        <f t="shared" si="2"/>
        <v>N/A</v>
      </c>
      <c r="G141" s="6"/>
      <c r="AA141" s="262" t="str">
        <f t="shared" si="3"/>
        <v/>
      </c>
      <c r="AB141" s="262"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ht="43.5" x14ac:dyDescent="0.35">
      <c r="A142" s="7">
        <v>130</v>
      </c>
      <c r="B142" s="293" t="s">
        <v>380</v>
      </c>
      <c r="C142" s="292" t="s">
        <v>5</v>
      </c>
      <c r="D142" s="231"/>
      <c r="E142" s="299"/>
      <c r="F142" s="215" t="str">
        <f t="shared" ref="F142:F205" si="4">IF($D$10=$A$9,"N/A",$D$10)</f>
        <v>N/A</v>
      </c>
      <c r="G142" s="6"/>
      <c r="AA142" s="262" t="str">
        <f t="shared" ref="AA142:AA205" si="5">TRIM($D142)</f>
        <v/>
      </c>
      <c r="AB142" s="262"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ht="58" x14ac:dyDescent="0.35">
      <c r="A143" s="7">
        <v>131</v>
      </c>
      <c r="B143" s="293" t="s">
        <v>381</v>
      </c>
      <c r="C143" s="292" t="s">
        <v>5</v>
      </c>
      <c r="D143" s="231"/>
      <c r="E143" s="299"/>
      <c r="F143" s="215" t="str">
        <f t="shared" si="4"/>
        <v>N/A</v>
      </c>
      <c r="G143" s="6"/>
      <c r="AA143" s="262" t="str">
        <f t="shared" si="5"/>
        <v/>
      </c>
      <c r="AB143" s="262"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ht="29" x14ac:dyDescent="0.35">
      <c r="A144" s="7">
        <v>132</v>
      </c>
      <c r="B144" s="293" t="s">
        <v>382</v>
      </c>
      <c r="C144" s="292" t="s">
        <v>5</v>
      </c>
      <c r="D144" s="231"/>
      <c r="E144" s="299"/>
      <c r="F144" s="215" t="str">
        <f t="shared" si="4"/>
        <v>N/A</v>
      </c>
      <c r="G144" s="6"/>
      <c r="AA144" s="262" t="str">
        <f t="shared" si="5"/>
        <v/>
      </c>
      <c r="AB144" s="262"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293" t="s">
        <v>383</v>
      </c>
      <c r="C145" s="292" t="s">
        <v>5</v>
      </c>
      <c r="D145" s="231"/>
      <c r="E145" s="299"/>
      <c r="F145" s="215" t="str">
        <f t="shared" si="4"/>
        <v>N/A</v>
      </c>
      <c r="G145" s="6"/>
      <c r="AA145" s="262" t="str">
        <f t="shared" si="5"/>
        <v/>
      </c>
      <c r="AB145" s="262"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ht="72.5" x14ac:dyDescent="0.35">
      <c r="A146" s="7">
        <v>134</v>
      </c>
      <c r="B146" s="293" t="s">
        <v>384</v>
      </c>
      <c r="C146" s="292" t="s">
        <v>5</v>
      </c>
      <c r="D146" s="231"/>
      <c r="E146" s="299"/>
      <c r="F146" s="215" t="str">
        <f t="shared" si="4"/>
        <v>N/A</v>
      </c>
      <c r="G146" s="6"/>
      <c r="AA146" s="262" t="str">
        <f t="shared" si="5"/>
        <v/>
      </c>
      <c r="AB146" s="262"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ht="43.5" x14ac:dyDescent="0.35">
      <c r="A147" s="7">
        <v>135</v>
      </c>
      <c r="B147" s="293" t="s">
        <v>385</v>
      </c>
      <c r="C147" s="292" t="s">
        <v>5</v>
      </c>
      <c r="D147" s="231"/>
      <c r="E147" s="299"/>
      <c r="F147" s="215" t="str">
        <f t="shared" si="4"/>
        <v>N/A</v>
      </c>
      <c r="G147" s="6"/>
      <c r="AA147" s="262" t="str">
        <f t="shared" si="5"/>
        <v/>
      </c>
      <c r="AB147" s="262"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72.5" x14ac:dyDescent="0.35">
      <c r="A148" s="7">
        <v>136</v>
      </c>
      <c r="B148" s="293" t="s">
        <v>386</v>
      </c>
      <c r="C148" s="292" t="s">
        <v>5</v>
      </c>
      <c r="D148" s="231"/>
      <c r="E148" s="299"/>
      <c r="F148" s="215" t="str">
        <f t="shared" si="4"/>
        <v>N/A</v>
      </c>
      <c r="G148" s="6"/>
      <c r="AA148" s="262" t="str">
        <f t="shared" si="5"/>
        <v/>
      </c>
      <c r="AB148" s="262"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ht="29" x14ac:dyDescent="0.35">
      <c r="A149" s="7">
        <v>137</v>
      </c>
      <c r="B149" s="10" t="s">
        <v>387</v>
      </c>
      <c r="C149" s="292" t="s">
        <v>5</v>
      </c>
      <c r="D149" s="231"/>
      <c r="E149" s="299"/>
      <c r="F149" s="215" t="str">
        <f t="shared" si="4"/>
        <v>N/A</v>
      </c>
      <c r="G149" s="6"/>
      <c r="AA149" s="262" t="str">
        <f t="shared" si="5"/>
        <v/>
      </c>
      <c r="AB149" s="262"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43.5" x14ac:dyDescent="0.35">
      <c r="A150" s="7">
        <v>138</v>
      </c>
      <c r="B150" s="10" t="s">
        <v>388</v>
      </c>
      <c r="C150" s="292" t="s">
        <v>5</v>
      </c>
      <c r="D150" s="231"/>
      <c r="E150" s="299"/>
      <c r="F150" s="215" t="str">
        <f t="shared" si="4"/>
        <v>N/A</v>
      </c>
      <c r="G150" s="6"/>
      <c r="AA150" s="262" t="str">
        <f t="shared" si="5"/>
        <v/>
      </c>
      <c r="AB150" s="262"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x14ac:dyDescent="0.35">
      <c r="A151" s="7">
        <v>139</v>
      </c>
      <c r="B151" s="10" t="s">
        <v>389</v>
      </c>
      <c r="C151" s="292" t="s">
        <v>5</v>
      </c>
      <c r="D151" s="231"/>
      <c r="E151" s="299"/>
      <c r="F151" s="215" t="str">
        <f t="shared" si="4"/>
        <v>N/A</v>
      </c>
      <c r="G151" s="6"/>
      <c r="AA151" s="262" t="str">
        <f t="shared" si="5"/>
        <v/>
      </c>
      <c r="AB151" s="262"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x14ac:dyDescent="0.35">
      <c r="A152" s="7">
        <v>140</v>
      </c>
      <c r="B152" s="10" t="s">
        <v>390</v>
      </c>
      <c r="C152" s="292" t="s">
        <v>5</v>
      </c>
      <c r="D152" s="231"/>
      <c r="E152" s="299"/>
      <c r="F152" s="215" t="str">
        <f t="shared" si="4"/>
        <v>N/A</v>
      </c>
      <c r="G152" s="6"/>
      <c r="AA152" s="262" t="str">
        <f t="shared" si="5"/>
        <v/>
      </c>
      <c r="AB152" s="262"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43.5" x14ac:dyDescent="0.35">
      <c r="A153" s="7">
        <v>141</v>
      </c>
      <c r="B153" s="10" t="s">
        <v>391</v>
      </c>
      <c r="C153" s="292" t="s">
        <v>5</v>
      </c>
      <c r="D153" s="231"/>
      <c r="E153" s="299"/>
      <c r="F153" s="215" t="str">
        <f t="shared" si="4"/>
        <v>N/A</v>
      </c>
      <c r="G153" s="6"/>
      <c r="AA153" s="262" t="str">
        <f t="shared" si="5"/>
        <v/>
      </c>
      <c r="AB153" s="262"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ht="29" x14ac:dyDescent="0.35">
      <c r="A154" s="7">
        <v>142</v>
      </c>
      <c r="B154" s="10" t="s">
        <v>392</v>
      </c>
      <c r="C154" s="292" t="s">
        <v>5</v>
      </c>
      <c r="D154" s="231"/>
      <c r="E154" s="299"/>
      <c r="F154" s="215" t="str">
        <f t="shared" si="4"/>
        <v>N/A</v>
      </c>
      <c r="G154" s="6"/>
      <c r="AA154" s="262" t="str">
        <f t="shared" si="5"/>
        <v/>
      </c>
      <c r="AB154" s="262"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x14ac:dyDescent="0.35">
      <c r="A155" s="7">
        <v>143</v>
      </c>
      <c r="B155" s="10" t="s">
        <v>393</v>
      </c>
      <c r="C155" s="292" t="s">
        <v>7</v>
      </c>
      <c r="D155" s="231"/>
      <c r="E155" s="299"/>
      <c r="F155" s="215" t="str">
        <f t="shared" si="4"/>
        <v>N/A</v>
      </c>
      <c r="G155" s="6"/>
      <c r="AA155" s="262" t="str">
        <f t="shared" si="5"/>
        <v/>
      </c>
      <c r="AB155" s="262"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ht="29" x14ac:dyDescent="0.35">
      <c r="A156" s="7">
        <v>144</v>
      </c>
      <c r="B156" s="10" t="s">
        <v>394</v>
      </c>
      <c r="C156" s="292" t="s">
        <v>5</v>
      </c>
      <c r="D156" s="231"/>
      <c r="E156" s="299"/>
      <c r="F156" s="215" t="str">
        <f t="shared" si="4"/>
        <v>N/A</v>
      </c>
      <c r="G156" s="6"/>
      <c r="AA156" s="262" t="str">
        <f t="shared" si="5"/>
        <v/>
      </c>
      <c r="AB156" s="262"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10" t="s">
        <v>395</v>
      </c>
      <c r="C157" s="292" t="s">
        <v>5</v>
      </c>
      <c r="D157" s="231"/>
      <c r="E157" s="299"/>
      <c r="F157" s="215" t="str">
        <f t="shared" si="4"/>
        <v>N/A</v>
      </c>
      <c r="G157" s="6"/>
      <c r="AA157" s="262" t="str">
        <f t="shared" si="5"/>
        <v/>
      </c>
      <c r="AB157" s="262"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x14ac:dyDescent="0.35">
      <c r="A158" s="7">
        <v>146</v>
      </c>
      <c r="B158" s="10" t="s">
        <v>396</v>
      </c>
      <c r="C158" s="292" t="s">
        <v>5</v>
      </c>
      <c r="D158" s="231"/>
      <c r="E158" s="299"/>
      <c r="F158" s="215" t="str">
        <f t="shared" si="4"/>
        <v>N/A</v>
      </c>
      <c r="G158" s="6"/>
      <c r="AA158" s="262" t="str">
        <f t="shared" si="5"/>
        <v/>
      </c>
      <c r="AB158" s="262"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ht="29" x14ac:dyDescent="0.35">
      <c r="A159" s="7">
        <v>147</v>
      </c>
      <c r="B159" s="10" t="s">
        <v>397</v>
      </c>
      <c r="C159" s="292" t="s">
        <v>5</v>
      </c>
      <c r="D159" s="231"/>
      <c r="E159" s="299"/>
      <c r="F159" s="215" t="str">
        <f t="shared" si="4"/>
        <v>N/A</v>
      </c>
      <c r="G159" s="6"/>
      <c r="AA159" s="262" t="str">
        <f t="shared" si="5"/>
        <v/>
      </c>
      <c r="AB159" s="262"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ht="29" x14ac:dyDescent="0.35">
      <c r="A160" s="7">
        <v>148</v>
      </c>
      <c r="B160" s="10" t="s">
        <v>398</v>
      </c>
      <c r="C160" s="292" t="s">
        <v>5</v>
      </c>
      <c r="D160" s="231"/>
      <c r="E160" s="299"/>
      <c r="F160" s="215" t="str">
        <f t="shared" si="4"/>
        <v>N/A</v>
      </c>
      <c r="G160" s="6"/>
      <c r="AA160" s="262" t="str">
        <f t="shared" si="5"/>
        <v/>
      </c>
      <c r="AB160" s="262"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ht="58" x14ac:dyDescent="0.35">
      <c r="A161" s="7">
        <v>149</v>
      </c>
      <c r="B161" s="10" t="s">
        <v>399</v>
      </c>
      <c r="C161" s="292" t="s">
        <v>5</v>
      </c>
      <c r="D161" s="231"/>
      <c r="E161" s="299"/>
      <c r="F161" s="215" t="str">
        <f t="shared" si="4"/>
        <v>N/A</v>
      </c>
      <c r="G161" s="6"/>
      <c r="AA161" s="262" t="str">
        <f t="shared" si="5"/>
        <v/>
      </c>
      <c r="AB161" s="262"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ht="29" x14ac:dyDescent="0.35">
      <c r="A162" s="7">
        <v>150</v>
      </c>
      <c r="B162" s="10" t="s">
        <v>400</v>
      </c>
      <c r="C162" s="292" t="s">
        <v>5</v>
      </c>
      <c r="D162" s="231"/>
      <c r="E162" s="299"/>
      <c r="F162" s="215" t="str">
        <f t="shared" si="4"/>
        <v>N/A</v>
      </c>
      <c r="G162" s="6"/>
      <c r="AA162" s="262" t="str">
        <f t="shared" si="5"/>
        <v/>
      </c>
      <c r="AB162" s="262"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ht="29" x14ac:dyDescent="0.35">
      <c r="A163" s="7">
        <v>151</v>
      </c>
      <c r="B163" s="10" t="s">
        <v>401</v>
      </c>
      <c r="C163" s="292" t="s">
        <v>5</v>
      </c>
      <c r="D163" s="231"/>
      <c r="E163" s="299"/>
      <c r="F163" s="215" t="str">
        <f t="shared" si="4"/>
        <v>N/A</v>
      </c>
      <c r="G163" s="6"/>
      <c r="AA163" s="262" t="str">
        <f t="shared" si="5"/>
        <v/>
      </c>
      <c r="AB163" s="262"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ht="29" x14ac:dyDescent="0.35">
      <c r="A164" s="7">
        <v>152</v>
      </c>
      <c r="B164" s="10" t="s">
        <v>402</v>
      </c>
      <c r="C164" s="292" t="s">
        <v>5</v>
      </c>
      <c r="D164" s="231"/>
      <c r="E164" s="299"/>
      <c r="F164" s="215" t="str">
        <f t="shared" si="4"/>
        <v>N/A</v>
      </c>
      <c r="G164" s="6"/>
      <c r="AA164" s="262" t="str">
        <f t="shared" si="5"/>
        <v/>
      </c>
      <c r="AB164" s="262"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ht="29" x14ac:dyDescent="0.35">
      <c r="A165" s="7">
        <v>153</v>
      </c>
      <c r="B165" s="10" t="s">
        <v>403</v>
      </c>
      <c r="C165" s="292" t="s">
        <v>5</v>
      </c>
      <c r="D165" s="231"/>
      <c r="E165" s="299"/>
      <c r="F165" s="215" t="str">
        <f t="shared" si="4"/>
        <v>N/A</v>
      </c>
      <c r="G165" s="6"/>
      <c r="AA165" s="262" t="str">
        <f t="shared" si="5"/>
        <v/>
      </c>
      <c r="AB165" s="262"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x14ac:dyDescent="0.35">
      <c r="A166" s="7">
        <v>154</v>
      </c>
      <c r="B166" s="10" t="s">
        <v>404</v>
      </c>
      <c r="C166" s="292" t="s">
        <v>5</v>
      </c>
      <c r="D166" s="231"/>
      <c r="E166" s="299"/>
      <c r="F166" s="215" t="str">
        <f t="shared" si="4"/>
        <v>N/A</v>
      </c>
      <c r="G166" s="6"/>
      <c r="AA166" s="262" t="str">
        <f t="shared" si="5"/>
        <v/>
      </c>
      <c r="AB166" s="262"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297" t="s">
        <v>405</v>
      </c>
      <c r="C167" s="292"/>
      <c r="D167" s="231"/>
      <c r="E167" s="299"/>
      <c r="F167" s="215" t="str">
        <f t="shared" si="4"/>
        <v>N/A</v>
      </c>
      <c r="G167" s="6"/>
      <c r="AA167" s="262" t="str">
        <f t="shared" si="5"/>
        <v/>
      </c>
      <c r="AB167" s="262"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x14ac:dyDescent="0.35">
      <c r="A168" s="7">
        <v>156</v>
      </c>
      <c r="B168" s="10" t="s">
        <v>406</v>
      </c>
      <c r="C168" s="292" t="s">
        <v>7</v>
      </c>
      <c r="D168" s="231"/>
      <c r="E168" s="299"/>
      <c r="F168" s="215" t="str">
        <f t="shared" si="4"/>
        <v>N/A</v>
      </c>
      <c r="G168" s="6"/>
      <c r="AA168" s="262" t="str">
        <f t="shared" si="5"/>
        <v/>
      </c>
      <c r="AB168" s="262"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ht="29" x14ac:dyDescent="0.35">
      <c r="A169" s="7">
        <v>157</v>
      </c>
      <c r="B169" s="10" t="s">
        <v>407</v>
      </c>
      <c r="C169" s="292" t="s">
        <v>5</v>
      </c>
      <c r="D169" s="231"/>
      <c r="E169" s="299"/>
      <c r="F169" s="215" t="str">
        <f t="shared" si="4"/>
        <v>N/A</v>
      </c>
      <c r="G169" s="6"/>
      <c r="AA169" s="262" t="str">
        <f t="shared" si="5"/>
        <v/>
      </c>
      <c r="AB169" s="262"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ht="43.5" x14ac:dyDescent="0.35">
      <c r="A170" s="7">
        <v>158</v>
      </c>
      <c r="B170" s="10" t="s">
        <v>408</v>
      </c>
      <c r="C170" s="292" t="s">
        <v>5</v>
      </c>
      <c r="D170" s="231"/>
      <c r="E170" s="299"/>
      <c r="F170" s="215" t="str">
        <f t="shared" si="4"/>
        <v>N/A</v>
      </c>
      <c r="G170" s="6"/>
      <c r="AA170" s="262" t="str">
        <f t="shared" si="5"/>
        <v/>
      </c>
      <c r="AB170" s="262"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ht="29" x14ac:dyDescent="0.35">
      <c r="A171" s="7">
        <v>159</v>
      </c>
      <c r="B171" s="10" t="s">
        <v>409</v>
      </c>
      <c r="C171" s="292" t="s">
        <v>7</v>
      </c>
      <c r="D171" s="231"/>
      <c r="E171" s="299"/>
      <c r="F171" s="215" t="str">
        <f t="shared" si="4"/>
        <v>N/A</v>
      </c>
      <c r="G171" s="6"/>
      <c r="AA171" s="262" t="str">
        <f t="shared" si="5"/>
        <v/>
      </c>
      <c r="AB171" s="262"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ht="43.5" x14ac:dyDescent="0.35">
      <c r="A172" s="7">
        <v>160</v>
      </c>
      <c r="B172" s="10" t="s">
        <v>410</v>
      </c>
      <c r="C172" s="292" t="s">
        <v>5</v>
      </c>
      <c r="D172" s="231"/>
      <c r="E172" s="299"/>
      <c r="F172" s="215" t="str">
        <f t="shared" si="4"/>
        <v>N/A</v>
      </c>
      <c r="G172" s="6"/>
      <c r="AA172" s="262" t="str">
        <f t="shared" si="5"/>
        <v/>
      </c>
      <c r="AB172" s="262"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x14ac:dyDescent="0.35">
      <c r="A173" s="7">
        <v>161</v>
      </c>
      <c r="B173" s="10" t="s">
        <v>411</v>
      </c>
      <c r="C173" s="292" t="s">
        <v>5</v>
      </c>
      <c r="D173" s="231"/>
      <c r="E173" s="299"/>
      <c r="F173" s="215" t="str">
        <f t="shared" si="4"/>
        <v>N/A</v>
      </c>
      <c r="G173" s="6"/>
      <c r="AA173" s="262" t="str">
        <f t="shared" si="5"/>
        <v/>
      </c>
      <c r="AB173" s="262"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29" x14ac:dyDescent="0.35">
      <c r="A174" s="7">
        <v>162</v>
      </c>
      <c r="B174" s="10" t="s">
        <v>412</v>
      </c>
      <c r="C174" s="292" t="s">
        <v>5</v>
      </c>
      <c r="D174" s="231"/>
      <c r="E174" s="299"/>
      <c r="F174" s="215" t="str">
        <f t="shared" si="4"/>
        <v>N/A</v>
      </c>
      <c r="G174" s="6"/>
      <c r="AA174" s="262" t="str">
        <f t="shared" si="5"/>
        <v/>
      </c>
      <c r="AB174" s="262"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ht="29" x14ac:dyDescent="0.35">
      <c r="A175" s="7">
        <v>163</v>
      </c>
      <c r="B175" s="10" t="s">
        <v>413</v>
      </c>
      <c r="C175" s="292" t="s">
        <v>5</v>
      </c>
      <c r="D175" s="231"/>
      <c r="E175" s="299"/>
      <c r="F175" s="215" t="str">
        <f t="shared" si="4"/>
        <v>N/A</v>
      </c>
      <c r="G175" s="6"/>
      <c r="AA175" s="262" t="str">
        <f t="shared" si="5"/>
        <v/>
      </c>
      <c r="AB175" s="262"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x14ac:dyDescent="0.35">
      <c r="A176" s="7">
        <v>164</v>
      </c>
      <c r="B176" s="10" t="s">
        <v>414</v>
      </c>
      <c r="C176" s="292" t="s">
        <v>5</v>
      </c>
      <c r="D176" s="231"/>
      <c r="E176" s="299"/>
      <c r="F176" s="215" t="str">
        <f t="shared" si="4"/>
        <v>N/A</v>
      </c>
      <c r="G176" s="6"/>
      <c r="AA176" s="262" t="str">
        <f t="shared" si="5"/>
        <v/>
      </c>
      <c r="AB176" s="262"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ht="43.5" x14ac:dyDescent="0.35">
      <c r="A177" s="7">
        <v>165</v>
      </c>
      <c r="B177" s="10" t="s">
        <v>415</v>
      </c>
      <c r="C177" s="292" t="s">
        <v>5</v>
      </c>
      <c r="D177" s="231"/>
      <c r="E177" s="299"/>
      <c r="F177" s="215" t="str">
        <f t="shared" si="4"/>
        <v>N/A</v>
      </c>
      <c r="G177" s="6"/>
      <c r="AA177" s="262" t="str">
        <f t="shared" si="5"/>
        <v/>
      </c>
      <c r="AB177" s="262"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x14ac:dyDescent="0.35">
      <c r="A178" s="7">
        <v>166</v>
      </c>
      <c r="B178" s="10" t="s">
        <v>416</v>
      </c>
      <c r="C178" s="292" t="s">
        <v>5</v>
      </c>
      <c r="D178" s="231"/>
      <c r="E178" s="299"/>
      <c r="F178" s="215" t="str">
        <f t="shared" si="4"/>
        <v>N/A</v>
      </c>
      <c r="G178" s="6"/>
      <c r="AA178" s="262" t="str">
        <f t="shared" si="5"/>
        <v/>
      </c>
      <c r="AB178" s="262"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x14ac:dyDescent="0.35">
      <c r="A179" s="7">
        <v>167</v>
      </c>
      <c r="B179" s="10" t="s">
        <v>417</v>
      </c>
      <c r="C179" s="292" t="s">
        <v>222</v>
      </c>
      <c r="D179" s="231"/>
      <c r="E179" s="299"/>
      <c r="F179" s="215" t="str">
        <f t="shared" si="4"/>
        <v>N/A</v>
      </c>
      <c r="G179" s="6"/>
      <c r="AA179" s="262" t="str">
        <f t="shared" si="5"/>
        <v/>
      </c>
      <c r="AB179" s="262"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x14ac:dyDescent="0.35">
      <c r="A180" s="7">
        <v>168</v>
      </c>
      <c r="B180" s="294" t="s">
        <v>418</v>
      </c>
      <c r="C180" s="292" t="s">
        <v>5</v>
      </c>
      <c r="D180" s="231"/>
      <c r="E180" s="299"/>
      <c r="F180" s="215" t="str">
        <f t="shared" si="4"/>
        <v>N/A</v>
      </c>
      <c r="G180" s="6"/>
      <c r="AA180" s="262" t="str">
        <f t="shared" si="5"/>
        <v/>
      </c>
      <c r="AB180" s="262"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x14ac:dyDescent="0.35">
      <c r="A181" s="7">
        <v>169</v>
      </c>
      <c r="B181" s="294" t="s">
        <v>419</v>
      </c>
      <c r="C181" s="292" t="s">
        <v>5</v>
      </c>
      <c r="D181" s="231"/>
      <c r="E181" s="299"/>
      <c r="F181" s="215" t="str">
        <f t="shared" si="4"/>
        <v>N/A</v>
      </c>
      <c r="G181" s="6"/>
      <c r="AA181" s="262" t="str">
        <f t="shared" si="5"/>
        <v/>
      </c>
      <c r="AB181" s="262"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x14ac:dyDescent="0.35">
      <c r="A182" s="7">
        <v>170</v>
      </c>
      <c r="B182" s="294" t="s">
        <v>420</v>
      </c>
      <c r="C182" s="292" t="s">
        <v>7</v>
      </c>
      <c r="D182" s="231"/>
      <c r="E182" s="299"/>
      <c r="F182" s="215" t="str">
        <f t="shared" si="4"/>
        <v>N/A</v>
      </c>
      <c r="G182" s="6"/>
      <c r="AA182" s="262" t="str">
        <f t="shared" si="5"/>
        <v/>
      </c>
      <c r="AB182" s="262"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x14ac:dyDescent="0.35">
      <c r="A183" s="7">
        <v>171</v>
      </c>
      <c r="B183" s="294" t="s">
        <v>421</v>
      </c>
      <c r="C183" s="292" t="s">
        <v>5</v>
      </c>
      <c r="D183" s="231"/>
      <c r="E183" s="299"/>
      <c r="F183" s="215" t="str">
        <f t="shared" si="4"/>
        <v>N/A</v>
      </c>
      <c r="G183" s="6"/>
      <c r="AA183" s="262" t="str">
        <f t="shared" si="5"/>
        <v/>
      </c>
      <c r="AB183" s="262"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x14ac:dyDescent="0.35">
      <c r="A184" s="7">
        <v>172</v>
      </c>
      <c r="B184" s="294" t="s">
        <v>422</v>
      </c>
      <c r="C184" s="292" t="s">
        <v>5</v>
      </c>
      <c r="D184" s="231"/>
      <c r="E184" s="299"/>
      <c r="F184" s="215" t="str">
        <f t="shared" si="4"/>
        <v>N/A</v>
      </c>
      <c r="G184" s="6"/>
      <c r="AA184" s="262" t="str">
        <f t="shared" si="5"/>
        <v/>
      </c>
      <c r="AB184" s="262"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x14ac:dyDescent="0.35">
      <c r="A185" s="7">
        <v>173</v>
      </c>
      <c r="B185" s="296" t="s">
        <v>423</v>
      </c>
      <c r="C185" s="292" t="s">
        <v>7</v>
      </c>
      <c r="D185" s="231"/>
      <c r="E185" s="299"/>
      <c r="F185" s="215" t="str">
        <f t="shared" si="4"/>
        <v>N/A</v>
      </c>
      <c r="G185" s="6"/>
      <c r="AA185" s="262" t="str">
        <f t="shared" si="5"/>
        <v/>
      </c>
      <c r="AB185" s="262"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x14ac:dyDescent="0.35">
      <c r="A186" s="7">
        <v>174</v>
      </c>
      <c r="B186" s="296" t="s">
        <v>424</v>
      </c>
      <c r="C186" s="292" t="s">
        <v>5</v>
      </c>
      <c r="D186" s="231"/>
      <c r="E186" s="299"/>
      <c r="F186" s="215" t="str">
        <f t="shared" si="4"/>
        <v>N/A</v>
      </c>
      <c r="G186" s="6"/>
      <c r="AA186" s="262" t="str">
        <f t="shared" si="5"/>
        <v/>
      </c>
      <c r="AB186" s="262"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x14ac:dyDescent="0.35">
      <c r="A187" s="7">
        <v>175</v>
      </c>
      <c r="B187" s="293" t="s">
        <v>425</v>
      </c>
      <c r="C187" s="292"/>
      <c r="D187" s="231"/>
      <c r="E187" s="299"/>
      <c r="F187" s="215" t="str">
        <f t="shared" si="4"/>
        <v>N/A</v>
      </c>
      <c r="G187" s="6"/>
      <c r="AA187" s="262" t="str">
        <f t="shared" si="5"/>
        <v/>
      </c>
      <c r="AB187" s="262"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ht="43.5" x14ac:dyDescent="0.35">
      <c r="A188" s="7">
        <v>176</v>
      </c>
      <c r="B188" s="293" t="s">
        <v>426</v>
      </c>
      <c r="C188" s="292" t="s">
        <v>5</v>
      </c>
      <c r="D188" s="231"/>
      <c r="E188" s="299"/>
      <c r="F188" s="215" t="str">
        <f t="shared" si="4"/>
        <v>N/A</v>
      </c>
      <c r="G188" s="6"/>
      <c r="AA188" s="262" t="str">
        <f t="shared" si="5"/>
        <v/>
      </c>
      <c r="AB188" s="262"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x14ac:dyDescent="0.35">
      <c r="A189" s="7">
        <v>177</v>
      </c>
      <c r="B189" s="293" t="s">
        <v>427</v>
      </c>
      <c r="C189" s="292" t="s">
        <v>5</v>
      </c>
      <c r="D189" s="231"/>
      <c r="E189" s="299"/>
      <c r="F189" s="215" t="str">
        <f t="shared" si="4"/>
        <v>N/A</v>
      </c>
      <c r="G189" s="6"/>
      <c r="AA189" s="262" t="str">
        <f t="shared" si="5"/>
        <v/>
      </c>
      <c r="AB189" s="262"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ht="43.5" x14ac:dyDescent="0.35">
      <c r="A190" s="7">
        <v>178</v>
      </c>
      <c r="B190" s="293" t="s">
        <v>428</v>
      </c>
      <c r="C190" s="292" t="s">
        <v>5</v>
      </c>
      <c r="D190" s="231"/>
      <c r="E190" s="299"/>
      <c r="F190" s="215" t="str">
        <f t="shared" si="4"/>
        <v>N/A</v>
      </c>
      <c r="G190" s="6"/>
      <c r="AA190" s="262" t="str">
        <f t="shared" si="5"/>
        <v/>
      </c>
      <c r="AB190" s="262"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ht="29" x14ac:dyDescent="0.35">
      <c r="A191" s="7">
        <v>179</v>
      </c>
      <c r="B191" s="293" t="s">
        <v>429</v>
      </c>
      <c r="C191" s="292" t="s">
        <v>5</v>
      </c>
      <c r="D191" s="231"/>
      <c r="E191" s="299"/>
      <c r="F191" s="215" t="str">
        <f t="shared" si="4"/>
        <v>N/A</v>
      </c>
      <c r="G191" s="6"/>
      <c r="AA191" s="262" t="str">
        <f t="shared" si="5"/>
        <v/>
      </c>
      <c r="AB191" s="262"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x14ac:dyDescent="0.35">
      <c r="A192" s="7">
        <v>180</v>
      </c>
      <c r="B192" s="293" t="s">
        <v>430</v>
      </c>
      <c r="C192" s="292" t="s">
        <v>5</v>
      </c>
      <c r="D192" s="231"/>
      <c r="E192" s="299"/>
      <c r="F192" s="215" t="str">
        <f t="shared" si="4"/>
        <v>N/A</v>
      </c>
      <c r="G192" s="6"/>
      <c r="AA192" s="262" t="str">
        <f t="shared" si="5"/>
        <v/>
      </c>
      <c r="AB192" s="262"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ht="43.5" x14ac:dyDescent="0.35">
      <c r="A193" s="7">
        <v>181</v>
      </c>
      <c r="B193" s="293" t="s">
        <v>431</v>
      </c>
      <c r="C193" s="292" t="s">
        <v>5</v>
      </c>
      <c r="D193" s="231"/>
      <c r="E193" s="299"/>
      <c r="F193" s="215" t="str">
        <f t="shared" si="4"/>
        <v>N/A</v>
      </c>
      <c r="G193" s="6"/>
      <c r="AA193" s="262" t="str">
        <f t="shared" si="5"/>
        <v/>
      </c>
      <c r="AB193" s="262"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x14ac:dyDescent="0.35">
      <c r="A194" s="7">
        <v>182</v>
      </c>
      <c r="B194" s="293" t="s">
        <v>432</v>
      </c>
      <c r="C194" s="292" t="s">
        <v>5</v>
      </c>
      <c r="D194" s="231"/>
      <c r="E194" s="299"/>
      <c r="F194" s="215" t="str">
        <f t="shared" si="4"/>
        <v>N/A</v>
      </c>
      <c r="G194" s="6"/>
      <c r="AA194" s="262" t="str">
        <f t="shared" si="5"/>
        <v/>
      </c>
      <c r="AB194" s="262"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x14ac:dyDescent="0.35">
      <c r="A195" s="7">
        <v>183</v>
      </c>
      <c r="B195" s="293" t="s">
        <v>433</v>
      </c>
      <c r="C195" s="292" t="s">
        <v>5</v>
      </c>
      <c r="D195" s="231"/>
      <c r="E195" s="299"/>
      <c r="F195" s="215" t="str">
        <f t="shared" si="4"/>
        <v>N/A</v>
      </c>
      <c r="G195" s="6"/>
      <c r="AA195" s="262" t="str">
        <f t="shared" si="5"/>
        <v/>
      </c>
      <c r="AB195" s="262"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ht="43.5" x14ac:dyDescent="0.35">
      <c r="A196" s="7">
        <v>184</v>
      </c>
      <c r="B196" s="293" t="s">
        <v>434</v>
      </c>
      <c r="C196" s="292" t="s">
        <v>5</v>
      </c>
      <c r="D196" s="231"/>
      <c r="E196" s="299"/>
      <c r="F196" s="215" t="str">
        <f t="shared" si="4"/>
        <v>N/A</v>
      </c>
      <c r="G196" s="6"/>
      <c r="AA196" s="262" t="str">
        <f t="shared" si="5"/>
        <v/>
      </c>
      <c r="AB196" s="262"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ht="29" x14ac:dyDescent="0.35">
      <c r="A197" s="7">
        <v>185</v>
      </c>
      <c r="B197" s="293" t="s">
        <v>435</v>
      </c>
      <c r="C197" s="292" t="s">
        <v>5</v>
      </c>
      <c r="D197" s="231"/>
      <c r="E197" s="299"/>
      <c r="F197" s="215" t="str">
        <f t="shared" si="4"/>
        <v>N/A</v>
      </c>
      <c r="G197" s="6"/>
      <c r="AA197" s="262" t="str">
        <f t="shared" si="5"/>
        <v/>
      </c>
      <c r="AB197" s="262"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ht="29" x14ac:dyDescent="0.35">
      <c r="A198" s="7">
        <v>186</v>
      </c>
      <c r="B198" s="293" t="s">
        <v>436</v>
      </c>
      <c r="C198" s="292" t="s">
        <v>5</v>
      </c>
      <c r="D198" s="231"/>
      <c r="E198" s="299"/>
      <c r="F198" s="215" t="str">
        <f t="shared" si="4"/>
        <v>N/A</v>
      </c>
      <c r="G198" s="6"/>
      <c r="AA198" s="262" t="str">
        <f t="shared" si="5"/>
        <v/>
      </c>
      <c r="AB198" s="262"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ht="29" x14ac:dyDescent="0.35">
      <c r="A199" s="7">
        <v>187</v>
      </c>
      <c r="B199" s="293" t="s">
        <v>437</v>
      </c>
      <c r="C199" s="292" t="s">
        <v>5</v>
      </c>
      <c r="D199" s="231"/>
      <c r="E199" s="299"/>
      <c r="F199" s="215" t="str">
        <f t="shared" si="4"/>
        <v>N/A</v>
      </c>
      <c r="G199" s="6"/>
      <c r="AA199" s="262" t="str">
        <f t="shared" si="5"/>
        <v/>
      </c>
      <c r="AB199" s="262"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ht="29" x14ac:dyDescent="0.35">
      <c r="A200" s="7">
        <v>188</v>
      </c>
      <c r="B200" s="293" t="s">
        <v>438</v>
      </c>
      <c r="C200" s="292" t="s">
        <v>5</v>
      </c>
      <c r="D200" s="231"/>
      <c r="E200" s="299"/>
      <c r="F200" s="215" t="str">
        <f t="shared" si="4"/>
        <v>N/A</v>
      </c>
      <c r="G200" s="6"/>
      <c r="AA200" s="262" t="str">
        <f t="shared" si="5"/>
        <v/>
      </c>
      <c r="AB200" s="262"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293" t="s">
        <v>439</v>
      </c>
      <c r="C201" s="292" t="s">
        <v>5</v>
      </c>
      <c r="D201" s="231"/>
      <c r="E201" s="299"/>
      <c r="F201" s="215" t="str">
        <f t="shared" si="4"/>
        <v>N/A</v>
      </c>
      <c r="G201" s="6"/>
      <c r="AA201" s="262" t="str">
        <f t="shared" si="5"/>
        <v/>
      </c>
      <c r="AB201" s="262"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x14ac:dyDescent="0.35">
      <c r="A202" s="7">
        <v>190</v>
      </c>
      <c r="B202" s="293" t="s">
        <v>440</v>
      </c>
      <c r="C202" s="292" t="s">
        <v>5</v>
      </c>
      <c r="D202" s="231"/>
      <c r="E202" s="299"/>
      <c r="F202" s="215" t="str">
        <f t="shared" si="4"/>
        <v>N/A</v>
      </c>
      <c r="G202" s="6"/>
      <c r="AA202" s="262" t="str">
        <f t="shared" si="5"/>
        <v/>
      </c>
      <c r="AB202" s="262"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ht="29" x14ac:dyDescent="0.35">
      <c r="A203" s="7">
        <v>191</v>
      </c>
      <c r="B203" s="293" t="s">
        <v>441</v>
      </c>
      <c r="C203" s="292" t="s">
        <v>5</v>
      </c>
      <c r="D203" s="231"/>
      <c r="E203" s="299"/>
      <c r="F203" s="215" t="str">
        <f t="shared" si="4"/>
        <v>N/A</v>
      </c>
      <c r="G203" s="6"/>
      <c r="AA203" s="262" t="str">
        <f t="shared" si="5"/>
        <v/>
      </c>
      <c r="AB203" s="262"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293" t="s">
        <v>442</v>
      </c>
      <c r="C204" s="292" t="s">
        <v>5</v>
      </c>
      <c r="D204" s="231"/>
      <c r="E204" s="299"/>
      <c r="F204" s="215" t="str">
        <f t="shared" si="4"/>
        <v>N/A</v>
      </c>
      <c r="G204" s="6"/>
      <c r="AA204" s="262" t="str">
        <f t="shared" si="5"/>
        <v/>
      </c>
      <c r="AB204" s="262"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ht="29" x14ac:dyDescent="0.35">
      <c r="A205" s="7">
        <v>193</v>
      </c>
      <c r="B205" s="293" t="s">
        <v>443</v>
      </c>
      <c r="C205" s="292" t="s">
        <v>5</v>
      </c>
      <c r="D205" s="231"/>
      <c r="E205" s="299"/>
      <c r="F205" s="215" t="str">
        <f t="shared" si="4"/>
        <v>N/A</v>
      </c>
      <c r="G205" s="6"/>
      <c r="AA205" s="262" t="str">
        <f t="shared" si="5"/>
        <v/>
      </c>
      <c r="AB205" s="262"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ht="29" x14ac:dyDescent="0.35">
      <c r="A206" s="7">
        <v>194</v>
      </c>
      <c r="B206" s="293" t="s">
        <v>444</v>
      </c>
      <c r="C206" s="292" t="s">
        <v>5</v>
      </c>
      <c r="D206" s="231"/>
      <c r="E206" s="299"/>
      <c r="F206" s="215" t="str">
        <f t="shared" ref="F206:F265" si="6">IF($D$10=$A$9,"N/A",$D$10)</f>
        <v>N/A</v>
      </c>
      <c r="G206" s="6"/>
      <c r="AA206" s="262" t="str">
        <f t="shared" ref="AA206:AA265" si="7">TRIM($D206)</f>
        <v/>
      </c>
      <c r="AB206" s="262"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ht="29" x14ac:dyDescent="0.35">
      <c r="A207" s="7">
        <v>195</v>
      </c>
      <c r="B207" s="293" t="s">
        <v>445</v>
      </c>
      <c r="C207" s="292" t="s">
        <v>5</v>
      </c>
      <c r="D207" s="231"/>
      <c r="E207" s="299"/>
      <c r="F207" s="215" t="str">
        <f t="shared" si="6"/>
        <v>N/A</v>
      </c>
      <c r="G207" s="6"/>
      <c r="AA207" s="262" t="str">
        <f t="shared" si="7"/>
        <v/>
      </c>
      <c r="AB207" s="262"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ht="29" x14ac:dyDescent="0.35">
      <c r="A208" s="7">
        <v>196</v>
      </c>
      <c r="B208" s="293" t="s">
        <v>446</v>
      </c>
      <c r="C208" s="292" t="s">
        <v>5</v>
      </c>
      <c r="D208" s="231"/>
      <c r="E208" s="299"/>
      <c r="F208" s="215" t="str">
        <f t="shared" si="6"/>
        <v>N/A</v>
      </c>
      <c r="G208" s="6"/>
      <c r="AA208" s="262" t="str">
        <f t="shared" si="7"/>
        <v/>
      </c>
      <c r="AB208" s="262"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ht="58" x14ac:dyDescent="0.35">
      <c r="A209" s="7">
        <v>197</v>
      </c>
      <c r="B209" s="293" t="s">
        <v>447</v>
      </c>
      <c r="C209" s="292" t="s">
        <v>5</v>
      </c>
      <c r="D209" s="231"/>
      <c r="E209" s="299"/>
      <c r="F209" s="215" t="str">
        <f t="shared" si="6"/>
        <v>N/A</v>
      </c>
      <c r="G209" s="6"/>
      <c r="AA209" s="262" t="str">
        <f t="shared" si="7"/>
        <v/>
      </c>
      <c r="AB209" s="262"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ht="29" x14ac:dyDescent="0.35">
      <c r="A210" s="7">
        <v>198</v>
      </c>
      <c r="B210" s="293" t="s">
        <v>448</v>
      </c>
      <c r="C210" s="292" t="s">
        <v>5</v>
      </c>
      <c r="D210" s="231"/>
      <c r="E210" s="299"/>
      <c r="F210" s="215" t="str">
        <f t="shared" si="6"/>
        <v>N/A</v>
      </c>
      <c r="G210" s="6"/>
      <c r="AA210" s="262" t="str">
        <f t="shared" si="7"/>
        <v/>
      </c>
      <c r="AB210" s="262"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ht="29" x14ac:dyDescent="0.35">
      <c r="A211" s="7">
        <v>199</v>
      </c>
      <c r="B211" s="293" t="s">
        <v>449</v>
      </c>
      <c r="C211" s="292" t="s">
        <v>5</v>
      </c>
      <c r="D211" s="231"/>
      <c r="E211" s="299"/>
      <c r="F211" s="215" t="str">
        <f t="shared" si="6"/>
        <v>N/A</v>
      </c>
      <c r="G211" s="6"/>
      <c r="AA211" s="262" t="str">
        <f t="shared" si="7"/>
        <v/>
      </c>
      <c r="AB211" s="262"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x14ac:dyDescent="0.35">
      <c r="A212" s="7">
        <v>200</v>
      </c>
      <c r="B212" s="293" t="s">
        <v>450</v>
      </c>
      <c r="C212" s="292" t="s">
        <v>5</v>
      </c>
      <c r="D212" s="231"/>
      <c r="E212" s="299"/>
      <c r="F212" s="215" t="str">
        <f t="shared" si="6"/>
        <v>N/A</v>
      </c>
      <c r="G212" s="6"/>
      <c r="AA212" s="262" t="str">
        <f t="shared" si="7"/>
        <v/>
      </c>
      <c r="AB212" s="262"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ht="29" x14ac:dyDescent="0.35">
      <c r="A213" s="7">
        <v>201</v>
      </c>
      <c r="B213" s="293" t="s">
        <v>451</v>
      </c>
      <c r="C213" s="292" t="s">
        <v>5</v>
      </c>
      <c r="D213" s="231"/>
      <c r="E213" s="299"/>
      <c r="F213" s="215" t="str">
        <f t="shared" si="6"/>
        <v>N/A</v>
      </c>
      <c r="G213" s="6"/>
      <c r="AA213" s="262" t="str">
        <f t="shared" si="7"/>
        <v/>
      </c>
      <c r="AB213" s="262"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x14ac:dyDescent="0.35">
      <c r="A214" s="7">
        <v>202</v>
      </c>
      <c r="B214" s="293" t="s">
        <v>452</v>
      </c>
      <c r="C214" s="292"/>
      <c r="D214" s="231"/>
      <c r="E214" s="299"/>
      <c r="F214" s="215" t="str">
        <f t="shared" si="6"/>
        <v>N/A</v>
      </c>
      <c r="G214" s="6"/>
      <c r="AA214" s="262" t="str">
        <f t="shared" si="7"/>
        <v/>
      </c>
      <c r="AB214" s="262"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ht="43.5" x14ac:dyDescent="0.35">
      <c r="A215" s="7">
        <v>203</v>
      </c>
      <c r="B215" s="293" t="s">
        <v>453</v>
      </c>
      <c r="C215" s="292" t="s">
        <v>5</v>
      </c>
      <c r="D215" s="231"/>
      <c r="E215" s="299"/>
      <c r="F215" s="215" t="str">
        <f t="shared" si="6"/>
        <v>N/A</v>
      </c>
      <c r="G215" s="6"/>
      <c r="AA215" s="262" t="str">
        <f t="shared" si="7"/>
        <v/>
      </c>
      <c r="AB215" s="262"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ht="43.5" x14ac:dyDescent="0.35">
      <c r="A216" s="7">
        <v>204</v>
      </c>
      <c r="B216" s="293" t="s">
        <v>454</v>
      </c>
      <c r="C216" s="292" t="s">
        <v>5</v>
      </c>
      <c r="D216" s="231"/>
      <c r="E216" s="299"/>
      <c r="F216" s="215" t="str">
        <f t="shared" si="6"/>
        <v>N/A</v>
      </c>
      <c r="G216" s="6"/>
      <c r="AA216" s="262" t="str">
        <f t="shared" si="7"/>
        <v/>
      </c>
      <c r="AB216" s="262"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ht="29" x14ac:dyDescent="0.35">
      <c r="A217" s="7">
        <v>205</v>
      </c>
      <c r="B217" s="293" t="s">
        <v>455</v>
      </c>
      <c r="C217" s="292" t="s">
        <v>5</v>
      </c>
      <c r="D217" s="231"/>
      <c r="E217" s="299"/>
      <c r="F217" s="215" t="str">
        <f t="shared" si="6"/>
        <v>N/A</v>
      </c>
      <c r="G217" s="6"/>
      <c r="AA217" s="262" t="str">
        <f t="shared" si="7"/>
        <v/>
      </c>
      <c r="AB217" s="262"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ht="29" x14ac:dyDescent="0.35">
      <c r="A218" s="7">
        <v>206</v>
      </c>
      <c r="B218" s="293" t="s">
        <v>456</v>
      </c>
      <c r="C218" s="292" t="s">
        <v>5</v>
      </c>
      <c r="D218" s="231"/>
      <c r="E218" s="299"/>
      <c r="F218" s="215" t="str">
        <f t="shared" si="6"/>
        <v>N/A</v>
      </c>
      <c r="G218" s="6"/>
      <c r="AA218" s="262" t="str">
        <f t="shared" si="7"/>
        <v/>
      </c>
      <c r="AB218" s="262"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ht="58" x14ac:dyDescent="0.35">
      <c r="A219" s="7">
        <v>207</v>
      </c>
      <c r="B219" s="293" t="s">
        <v>457</v>
      </c>
      <c r="C219" s="292" t="s">
        <v>5</v>
      </c>
      <c r="D219" s="231"/>
      <c r="E219" s="299"/>
      <c r="F219" s="215" t="str">
        <f t="shared" si="6"/>
        <v>N/A</v>
      </c>
      <c r="G219" s="6"/>
      <c r="AA219" s="262" t="str">
        <f t="shared" si="7"/>
        <v/>
      </c>
      <c r="AB219" s="262"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ht="29" x14ac:dyDescent="0.35">
      <c r="A220" s="7">
        <v>208</v>
      </c>
      <c r="B220" s="293" t="s">
        <v>458</v>
      </c>
      <c r="C220" s="292" t="s">
        <v>5</v>
      </c>
      <c r="D220" s="231"/>
      <c r="E220" s="299"/>
      <c r="F220" s="215" t="str">
        <f t="shared" si="6"/>
        <v>N/A</v>
      </c>
      <c r="G220" s="6"/>
      <c r="AA220" s="262" t="str">
        <f t="shared" si="7"/>
        <v/>
      </c>
      <c r="AB220" s="262"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ht="29" x14ac:dyDescent="0.35">
      <c r="A221" s="7">
        <v>209</v>
      </c>
      <c r="B221" s="293" t="s">
        <v>459</v>
      </c>
      <c r="C221" s="292" t="s">
        <v>5</v>
      </c>
      <c r="D221" s="231"/>
      <c r="E221" s="299"/>
      <c r="F221" s="215" t="str">
        <f t="shared" si="6"/>
        <v>N/A</v>
      </c>
      <c r="G221" s="6"/>
      <c r="AA221" s="262" t="str">
        <f t="shared" si="7"/>
        <v/>
      </c>
      <c r="AB221" s="262"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ht="29" x14ac:dyDescent="0.35">
      <c r="A222" s="7">
        <v>210</v>
      </c>
      <c r="B222" s="293" t="s">
        <v>460</v>
      </c>
      <c r="C222" s="292" t="s">
        <v>5</v>
      </c>
      <c r="D222" s="231"/>
      <c r="E222" s="299"/>
      <c r="F222" s="215" t="str">
        <f t="shared" si="6"/>
        <v>N/A</v>
      </c>
      <c r="G222" s="6"/>
      <c r="AA222" s="262" t="str">
        <f t="shared" si="7"/>
        <v/>
      </c>
      <c r="AB222" s="262"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x14ac:dyDescent="0.35">
      <c r="A223" s="7">
        <v>211</v>
      </c>
      <c r="B223" s="293" t="s">
        <v>461</v>
      </c>
      <c r="C223" s="292" t="s">
        <v>5</v>
      </c>
      <c r="D223" s="231"/>
      <c r="E223" s="299"/>
      <c r="F223" s="215" t="str">
        <f t="shared" si="6"/>
        <v>N/A</v>
      </c>
      <c r="G223" s="6"/>
      <c r="AA223" s="262" t="str">
        <f t="shared" si="7"/>
        <v/>
      </c>
      <c r="AB223" s="262"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ht="29" x14ac:dyDescent="0.35">
      <c r="A224" s="7">
        <v>212</v>
      </c>
      <c r="B224" s="293" t="s">
        <v>462</v>
      </c>
      <c r="C224" s="292" t="s">
        <v>5</v>
      </c>
      <c r="D224" s="231"/>
      <c r="E224" s="299"/>
      <c r="F224" s="215" t="str">
        <f t="shared" si="6"/>
        <v>N/A</v>
      </c>
      <c r="G224" s="6"/>
      <c r="AA224" s="262" t="str">
        <f t="shared" si="7"/>
        <v/>
      </c>
      <c r="AB224" s="262"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x14ac:dyDescent="0.35">
      <c r="A225" s="7">
        <v>213</v>
      </c>
      <c r="B225" s="293" t="s">
        <v>463</v>
      </c>
      <c r="C225" s="292"/>
      <c r="D225" s="231"/>
      <c r="E225" s="299"/>
      <c r="F225" s="215" t="str">
        <f t="shared" si="6"/>
        <v>N/A</v>
      </c>
      <c r="G225" s="6"/>
      <c r="AA225" s="262" t="str">
        <f t="shared" si="7"/>
        <v/>
      </c>
      <c r="AB225" s="262"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ht="29" x14ac:dyDescent="0.35">
      <c r="A226" s="7">
        <v>214</v>
      </c>
      <c r="B226" s="293" t="s">
        <v>464</v>
      </c>
      <c r="C226" s="292" t="s">
        <v>5</v>
      </c>
      <c r="D226" s="231"/>
      <c r="E226" s="299"/>
      <c r="F226" s="215" t="str">
        <f t="shared" si="6"/>
        <v>N/A</v>
      </c>
      <c r="G226" s="6"/>
      <c r="AA226" s="262" t="str">
        <f t="shared" si="7"/>
        <v/>
      </c>
      <c r="AB226" s="262"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ht="29" x14ac:dyDescent="0.35">
      <c r="A227" s="7">
        <v>215</v>
      </c>
      <c r="B227" s="293" t="s">
        <v>465</v>
      </c>
      <c r="C227" s="292" t="s">
        <v>5</v>
      </c>
      <c r="D227" s="231"/>
      <c r="E227" s="299"/>
      <c r="F227" s="215" t="str">
        <f t="shared" si="6"/>
        <v>N/A</v>
      </c>
      <c r="G227" s="6"/>
      <c r="AA227" s="262" t="str">
        <f t="shared" si="7"/>
        <v/>
      </c>
      <c r="AB227" s="262"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ht="29" x14ac:dyDescent="0.35">
      <c r="A228" s="7">
        <v>216</v>
      </c>
      <c r="B228" s="293" t="s">
        <v>466</v>
      </c>
      <c r="C228" s="292" t="s">
        <v>5</v>
      </c>
      <c r="D228" s="231"/>
      <c r="E228" s="299"/>
      <c r="F228" s="215" t="str">
        <f t="shared" si="6"/>
        <v>N/A</v>
      </c>
      <c r="G228" s="6"/>
      <c r="AA228" s="262" t="str">
        <f t="shared" si="7"/>
        <v/>
      </c>
      <c r="AB228" s="262"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ht="29" x14ac:dyDescent="0.35">
      <c r="A229" s="7">
        <v>217</v>
      </c>
      <c r="B229" s="293" t="s">
        <v>467</v>
      </c>
      <c r="C229" s="292" t="s">
        <v>5</v>
      </c>
      <c r="D229" s="231"/>
      <c r="E229" s="299"/>
      <c r="F229" s="215" t="str">
        <f t="shared" si="6"/>
        <v>N/A</v>
      </c>
      <c r="G229" s="6"/>
      <c r="AA229" s="262" t="str">
        <f t="shared" si="7"/>
        <v/>
      </c>
      <c r="AB229" s="262"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x14ac:dyDescent="0.35">
      <c r="A230" s="7">
        <v>218</v>
      </c>
      <c r="B230" s="293" t="s">
        <v>468</v>
      </c>
      <c r="C230" s="292" t="s">
        <v>5</v>
      </c>
      <c r="D230" s="231"/>
      <c r="E230" s="299"/>
      <c r="F230" s="215" t="str">
        <f t="shared" si="6"/>
        <v>N/A</v>
      </c>
      <c r="G230" s="6"/>
      <c r="AA230" s="262" t="str">
        <f t="shared" si="7"/>
        <v/>
      </c>
      <c r="AB230" s="262"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x14ac:dyDescent="0.35">
      <c r="A231" s="7">
        <v>219</v>
      </c>
      <c r="B231" s="293" t="s">
        <v>469</v>
      </c>
      <c r="C231" s="292" t="s">
        <v>6</v>
      </c>
      <c r="D231" s="231"/>
      <c r="E231" s="299"/>
      <c r="F231" s="215" t="str">
        <f t="shared" si="6"/>
        <v>N/A</v>
      </c>
      <c r="G231" s="6"/>
      <c r="AA231" s="262" t="str">
        <f t="shared" si="7"/>
        <v/>
      </c>
      <c r="AB231" s="262"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ht="58" x14ac:dyDescent="0.35">
      <c r="A232" s="7">
        <v>220</v>
      </c>
      <c r="B232" s="293" t="s">
        <v>470</v>
      </c>
      <c r="C232" s="292" t="s">
        <v>5</v>
      </c>
      <c r="D232" s="231"/>
      <c r="E232" s="299"/>
      <c r="F232" s="215" t="str">
        <f t="shared" si="6"/>
        <v>N/A</v>
      </c>
      <c r="G232" s="6"/>
      <c r="AA232" s="262" t="str">
        <f t="shared" si="7"/>
        <v/>
      </c>
      <c r="AB232" s="262"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ht="29" x14ac:dyDescent="0.35">
      <c r="A233" s="7">
        <v>221</v>
      </c>
      <c r="B233" s="293" t="s">
        <v>471</v>
      </c>
      <c r="C233" s="292" t="s">
        <v>5</v>
      </c>
      <c r="D233" s="231"/>
      <c r="E233" s="299"/>
      <c r="F233" s="215" t="str">
        <f t="shared" si="6"/>
        <v>N/A</v>
      </c>
      <c r="G233" s="6"/>
      <c r="AA233" s="262" t="str">
        <f t="shared" si="7"/>
        <v/>
      </c>
      <c r="AB233" s="262"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ht="43.5" x14ac:dyDescent="0.35">
      <c r="A234" s="7">
        <v>222</v>
      </c>
      <c r="B234" s="293" t="s">
        <v>472</v>
      </c>
      <c r="C234" s="292" t="s">
        <v>5</v>
      </c>
      <c r="D234" s="231"/>
      <c r="E234" s="299"/>
      <c r="F234" s="215" t="str">
        <f t="shared" si="6"/>
        <v>N/A</v>
      </c>
      <c r="G234" s="6"/>
      <c r="AA234" s="262" t="str">
        <f t="shared" si="7"/>
        <v/>
      </c>
      <c r="AB234" s="262"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5" customFormat="1" ht="29" x14ac:dyDescent="0.35">
      <c r="A235" s="7">
        <v>223</v>
      </c>
      <c r="B235" s="293" t="s">
        <v>473</v>
      </c>
      <c r="C235" s="292" t="s">
        <v>5</v>
      </c>
      <c r="D235" s="231"/>
      <c r="E235" s="299"/>
      <c r="F235" s="215" t="str">
        <f t="shared" si="6"/>
        <v>N/A</v>
      </c>
      <c r="G235" s="6"/>
      <c r="AA235" s="262" t="str">
        <f t="shared" si="7"/>
        <v/>
      </c>
      <c r="AB235" s="262"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5" customFormat="1" ht="29" x14ac:dyDescent="0.35">
      <c r="A236" s="7">
        <v>224</v>
      </c>
      <c r="B236" s="293" t="s">
        <v>474</v>
      </c>
      <c r="C236" s="292" t="s">
        <v>5</v>
      </c>
      <c r="D236" s="231"/>
      <c r="E236" s="299"/>
      <c r="F236" s="215" t="str">
        <f t="shared" si="6"/>
        <v>N/A</v>
      </c>
      <c r="G236" s="6"/>
      <c r="AA236" s="262" t="str">
        <f t="shared" si="7"/>
        <v/>
      </c>
      <c r="AB236" s="262"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5" customFormat="1" ht="29" x14ac:dyDescent="0.35">
      <c r="A237" s="7">
        <v>225</v>
      </c>
      <c r="B237" s="293" t="s">
        <v>475</v>
      </c>
      <c r="C237" s="292" t="s">
        <v>5</v>
      </c>
      <c r="D237" s="231"/>
      <c r="E237" s="299"/>
      <c r="F237" s="215" t="str">
        <f t="shared" si="6"/>
        <v>N/A</v>
      </c>
      <c r="G237" s="6"/>
      <c r="AA237" s="262" t="str">
        <f t="shared" si="7"/>
        <v/>
      </c>
      <c r="AB237" s="262"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5" customFormat="1" x14ac:dyDescent="0.35">
      <c r="A238" s="7">
        <v>226</v>
      </c>
      <c r="B238" s="293" t="s">
        <v>476</v>
      </c>
      <c r="C238" s="292" t="s">
        <v>5</v>
      </c>
      <c r="D238" s="231"/>
      <c r="E238" s="299"/>
      <c r="F238" s="215" t="str">
        <f t="shared" si="6"/>
        <v>N/A</v>
      </c>
      <c r="G238" s="6"/>
      <c r="AA238" s="262" t="str">
        <f t="shared" si="7"/>
        <v/>
      </c>
      <c r="AB238" s="262"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5" customFormat="1" x14ac:dyDescent="0.35">
      <c r="A239" s="7">
        <v>227</v>
      </c>
      <c r="B239" s="293" t="s">
        <v>477</v>
      </c>
      <c r="C239" s="292"/>
      <c r="D239" s="231"/>
      <c r="E239" s="299"/>
      <c r="F239" s="215" t="str">
        <f t="shared" si="6"/>
        <v>N/A</v>
      </c>
      <c r="G239" s="6"/>
      <c r="AA239" s="262" t="str">
        <f t="shared" si="7"/>
        <v/>
      </c>
      <c r="AB239" s="262"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5" customFormat="1" ht="29" x14ac:dyDescent="0.35">
      <c r="A240" s="7">
        <v>228</v>
      </c>
      <c r="B240" s="293" t="s">
        <v>478</v>
      </c>
      <c r="C240" s="292" t="s">
        <v>222</v>
      </c>
      <c r="D240" s="231"/>
      <c r="E240" s="299"/>
      <c r="F240" s="215" t="str">
        <f t="shared" si="6"/>
        <v>N/A</v>
      </c>
      <c r="G240" s="6"/>
      <c r="AA240" s="262" t="str">
        <f t="shared" si="7"/>
        <v/>
      </c>
      <c r="AB240" s="262"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5" customFormat="1" x14ac:dyDescent="0.35">
      <c r="A241" s="7">
        <v>229</v>
      </c>
      <c r="B241" s="294" t="s">
        <v>479</v>
      </c>
      <c r="C241" s="292" t="s">
        <v>5</v>
      </c>
      <c r="D241" s="231"/>
      <c r="E241" s="299"/>
      <c r="F241" s="215" t="str">
        <f t="shared" si="6"/>
        <v>N/A</v>
      </c>
      <c r="G241" s="6"/>
      <c r="AA241" s="262" t="str">
        <f t="shared" si="7"/>
        <v/>
      </c>
      <c r="AB241" s="262"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5" customFormat="1" x14ac:dyDescent="0.35">
      <c r="A242" s="7">
        <v>230</v>
      </c>
      <c r="B242" s="294" t="s">
        <v>480</v>
      </c>
      <c r="C242" s="292" t="s">
        <v>7</v>
      </c>
      <c r="D242" s="231"/>
      <c r="E242" s="299"/>
      <c r="F242" s="215" t="str">
        <f t="shared" si="6"/>
        <v>N/A</v>
      </c>
      <c r="G242" s="6"/>
      <c r="AA242" s="262" t="str">
        <f t="shared" si="7"/>
        <v/>
      </c>
      <c r="AB242" s="262"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5" customFormat="1" x14ac:dyDescent="0.35">
      <c r="A243" s="7">
        <v>231</v>
      </c>
      <c r="B243" s="294" t="s">
        <v>481</v>
      </c>
      <c r="C243" s="292" t="s">
        <v>5</v>
      </c>
      <c r="D243" s="231"/>
      <c r="E243" s="299"/>
      <c r="F243" s="215" t="str">
        <f t="shared" si="6"/>
        <v>N/A</v>
      </c>
      <c r="G243" s="6"/>
      <c r="AA243" s="262" t="str">
        <f t="shared" si="7"/>
        <v/>
      </c>
      <c r="AB243" s="262"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5" customFormat="1" ht="29" x14ac:dyDescent="0.35">
      <c r="A244" s="7">
        <v>232</v>
      </c>
      <c r="B244" s="293" t="s">
        <v>482</v>
      </c>
      <c r="C244" s="292" t="s">
        <v>7</v>
      </c>
      <c r="D244" s="231"/>
      <c r="E244" s="299"/>
      <c r="F244" s="215" t="str">
        <f t="shared" si="6"/>
        <v>N/A</v>
      </c>
      <c r="G244" s="6"/>
      <c r="AA244" s="262" t="str">
        <f t="shared" si="7"/>
        <v/>
      </c>
      <c r="AB244" s="262"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5" customFormat="1" ht="29" x14ac:dyDescent="0.35">
      <c r="A245" s="7">
        <v>233</v>
      </c>
      <c r="B245" s="293" t="s">
        <v>483</v>
      </c>
      <c r="C245" s="292" t="s">
        <v>5</v>
      </c>
      <c r="D245" s="231"/>
      <c r="E245" s="299"/>
      <c r="F245" s="215" t="str">
        <f t="shared" si="6"/>
        <v>N/A</v>
      </c>
      <c r="G245" s="6"/>
      <c r="AA245" s="262" t="str">
        <f t="shared" si="7"/>
        <v/>
      </c>
      <c r="AB245" s="262"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5" customFormat="1" ht="29" x14ac:dyDescent="0.35">
      <c r="A246" s="7">
        <v>234</v>
      </c>
      <c r="B246" s="293" t="s">
        <v>3087</v>
      </c>
      <c r="C246" s="292" t="s">
        <v>5</v>
      </c>
      <c r="D246" s="231"/>
      <c r="E246" s="299"/>
      <c r="F246" s="215" t="str">
        <f t="shared" si="6"/>
        <v>N/A</v>
      </c>
      <c r="G246" s="6"/>
      <c r="AA246" s="262" t="str">
        <f t="shared" si="7"/>
        <v/>
      </c>
      <c r="AB246" s="262"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5" customFormat="1" ht="43.5" x14ac:dyDescent="0.35">
      <c r="A247" s="7">
        <v>235</v>
      </c>
      <c r="B247" s="293" t="s">
        <v>484</v>
      </c>
      <c r="C247" s="292" t="s">
        <v>5</v>
      </c>
      <c r="D247" s="231"/>
      <c r="E247" s="299"/>
      <c r="F247" s="215" t="str">
        <f t="shared" si="6"/>
        <v>N/A</v>
      </c>
      <c r="G247" s="6"/>
      <c r="AA247" s="262" t="str">
        <f t="shared" si="7"/>
        <v/>
      </c>
      <c r="AB247" s="262"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5" customFormat="1" ht="72.5" x14ac:dyDescent="0.35">
      <c r="A248" s="7">
        <v>236</v>
      </c>
      <c r="B248" s="293" t="s">
        <v>3088</v>
      </c>
      <c r="C248" s="292" t="s">
        <v>6</v>
      </c>
      <c r="D248" s="231"/>
      <c r="E248" s="299"/>
      <c r="F248" s="215" t="str">
        <f t="shared" si="6"/>
        <v>N/A</v>
      </c>
      <c r="G248" s="6"/>
      <c r="AA248" s="262" t="str">
        <f t="shared" si="7"/>
        <v/>
      </c>
      <c r="AB248" s="262"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5" customFormat="1" ht="29" x14ac:dyDescent="0.35">
      <c r="A249" s="7">
        <v>237</v>
      </c>
      <c r="B249" s="293" t="s">
        <v>485</v>
      </c>
      <c r="C249" s="292" t="s">
        <v>5</v>
      </c>
      <c r="D249" s="231"/>
      <c r="E249" s="299"/>
      <c r="F249" s="215" t="str">
        <f t="shared" si="6"/>
        <v>N/A</v>
      </c>
      <c r="G249" s="6"/>
      <c r="AA249" s="262" t="str">
        <f t="shared" si="7"/>
        <v/>
      </c>
      <c r="AB249" s="262"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5" customFormat="1" ht="29" x14ac:dyDescent="0.35">
      <c r="A250" s="7">
        <v>238</v>
      </c>
      <c r="B250" s="293" t="s">
        <v>486</v>
      </c>
      <c r="C250" s="292" t="s">
        <v>5</v>
      </c>
      <c r="D250" s="231"/>
      <c r="E250" s="299"/>
      <c r="F250" s="215" t="str">
        <f t="shared" si="6"/>
        <v>N/A</v>
      </c>
      <c r="G250" s="6"/>
      <c r="AA250" s="262" t="str">
        <f t="shared" si="7"/>
        <v/>
      </c>
      <c r="AB250" s="262"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5" customFormat="1" ht="29" x14ac:dyDescent="0.35">
      <c r="A251" s="7">
        <v>239</v>
      </c>
      <c r="B251" s="293" t="s">
        <v>487</v>
      </c>
      <c r="C251" s="292" t="s">
        <v>5</v>
      </c>
      <c r="D251" s="231"/>
      <c r="E251" s="299"/>
      <c r="F251" s="215" t="str">
        <f t="shared" si="6"/>
        <v>N/A</v>
      </c>
      <c r="G251" s="6"/>
      <c r="AA251" s="262" t="str">
        <f t="shared" si="7"/>
        <v/>
      </c>
      <c r="AB251" s="262"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5" customFormat="1" ht="29" x14ac:dyDescent="0.35">
      <c r="A252" s="7">
        <v>240</v>
      </c>
      <c r="B252" s="293" t="s">
        <v>488</v>
      </c>
      <c r="C252" s="292" t="s">
        <v>5</v>
      </c>
      <c r="D252" s="231"/>
      <c r="E252" s="299"/>
      <c r="F252" s="215" t="str">
        <f t="shared" si="6"/>
        <v>N/A</v>
      </c>
      <c r="G252" s="6"/>
      <c r="AA252" s="262" t="str">
        <f t="shared" si="7"/>
        <v/>
      </c>
      <c r="AB252" s="262"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5" customFormat="1" x14ac:dyDescent="0.35">
      <c r="A253" s="7">
        <v>241</v>
      </c>
      <c r="B253" s="293" t="s">
        <v>127</v>
      </c>
      <c r="C253" s="292"/>
      <c r="D253" s="231"/>
      <c r="E253" s="299"/>
      <c r="F253" s="215" t="str">
        <f t="shared" si="6"/>
        <v>N/A</v>
      </c>
      <c r="G253" s="6"/>
      <c r="AA253" s="262" t="str">
        <f t="shared" si="7"/>
        <v/>
      </c>
      <c r="AB253" s="262"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5" customFormat="1" ht="43.5" x14ac:dyDescent="0.35">
      <c r="A254" s="7">
        <v>242</v>
      </c>
      <c r="B254" s="293" t="s">
        <v>489</v>
      </c>
      <c r="C254" s="292" t="s">
        <v>5</v>
      </c>
      <c r="D254" s="231"/>
      <c r="E254" s="299"/>
      <c r="F254" s="215" t="str">
        <f t="shared" si="6"/>
        <v>N/A</v>
      </c>
      <c r="G254" s="6"/>
      <c r="AA254" s="262" t="str">
        <f t="shared" si="7"/>
        <v/>
      </c>
      <c r="AB254" s="262"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5" customFormat="1" ht="29" x14ac:dyDescent="0.35">
      <c r="A255" s="7">
        <v>243</v>
      </c>
      <c r="B255" s="293" t="s">
        <v>490</v>
      </c>
      <c r="C255" s="292" t="s">
        <v>7</v>
      </c>
      <c r="D255" s="231"/>
      <c r="E255" s="299"/>
      <c r="F255" s="215" t="str">
        <f t="shared" si="6"/>
        <v>N/A</v>
      </c>
      <c r="G255" s="6"/>
      <c r="AA255" s="262" t="str">
        <f t="shared" si="7"/>
        <v/>
      </c>
      <c r="AB255" s="262"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5" customFormat="1" ht="29" x14ac:dyDescent="0.35">
      <c r="A256" s="7">
        <v>244</v>
      </c>
      <c r="B256" s="293" t="s">
        <v>491</v>
      </c>
      <c r="C256" s="292" t="s">
        <v>6</v>
      </c>
      <c r="D256" s="231"/>
      <c r="E256" s="299"/>
      <c r="F256" s="215" t="str">
        <f t="shared" si="6"/>
        <v>N/A</v>
      </c>
      <c r="G256" s="6"/>
      <c r="AA256" s="262" t="str">
        <f t="shared" si="7"/>
        <v/>
      </c>
      <c r="AB256" s="262"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5" customFormat="1" ht="43.5" x14ac:dyDescent="0.35">
      <c r="A257" s="7">
        <v>245</v>
      </c>
      <c r="B257" s="293" t="s">
        <v>492</v>
      </c>
      <c r="C257" s="292" t="s">
        <v>5</v>
      </c>
      <c r="D257" s="231"/>
      <c r="E257" s="299"/>
      <c r="F257" s="215" t="str">
        <f t="shared" si="6"/>
        <v>N/A</v>
      </c>
      <c r="G257" s="6"/>
      <c r="AA257" s="262" t="str">
        <f t="shared" si="7"/>
        <v/>
      </c>
      <c r="AB257" s="262"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5" customFormat="1" x14ac:dyDescent="0.35">
      <c r="A258" s="7">
        <v>246</v>
      </c>
      <c r="B258" s="293" t="s">
        <v>493</v>
      </c>
      <c r="C258" s="292" t="s">
        <v>5</v>
      </c>
      <c r="D258" s="231"/>
      <c r="E258" s="299"/>
      <c r="F258" s="215" t="str">
        <f t="shared" si="6"/>
        <v>N/A</v>
      </c>
      <c r="G258" s="6"/>
      <c r="AA258" s="262" t="str">
        <f t="shared" si="7"/>
        <v/>
      </c>
      <c r="AB258" s="262"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5" customFormat="1" ht="43.5" x14ac:dyDescent="0.35">
      <c r="A259" s="7">
        <v>247</v>
      </c>
      <c r="B259" s="293" t="s">
        <v>494</v>
      </c>
      <c r="C259" s="292" t="s">
        <v>5</v>
      </c>
      <c r="D259" s="231"/>
      <c r="E259" s="299"/>
      <c r="F259" s="215" t="str">
        <f t="shared" si="6"/>
        <v>N/A</v>
      </c>
      <c r="G259" s="6"/>
      <c r="AA259" s="262" t="str">
        <f t="shared" si="7"/>
        <v/>
      </c>
      <c r="AB259" s="262"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5" customFormat="1" x14ac:dyDescent="0.35">
      <c r="A260" s="7">
        <v>248</v>
      </c>
      <c r="B260" s="293" t="s">
        <v>495</v>
      </c>
      <c r="C260" s="292" t="s">
        <v>5</v>
      </c>
      <c r="D260" s="231"/>
      <c r="E260" s="299"/>
      <c r="F260" s="215" t="str">
        <f t="shared" si="6"/>
        <v>N/A</v>
      </c>
      <c r="G260" s="6"/>
      <c r="AA260" s="262" t="str">
        <f t="shared" si="7"/>
        <v/>
      </c>
      <c r="AB260" s="262"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5" customFormat="1" ht="29" x14ac:dyDescent="0.35">
      <c r="A261" s="7">
        <v>249</v>
      </c>
      <c r="B261" s="295" t="s">
        <v>496</v>
      </c>
      <c r="C261" s="292" t="s">
        <v>5</v>
      </c>
      <c r="D261" s="231"/>
      <c r="E261" s="299"/>
      <c r="F261" s="215" t="str">
        <f t="shared" si="6"/>
        <v>N/A</v>
      </c>
      <c r="G261" s="6"/>
      <c r="AA261" s="262" t="str">
        <f t="shared" si="7"/>
        <v/>
      </c>
      <c r="AB261" s="262"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5" customFormat="1" x14ac:dyDescent="0.35">
      <c r="A262" s="7">
        <v>250</v>
      </c>
      <c r="B262" s="293" t="s">
        <v>497</v>
      </c>
      <c r="C262" s="292" t="s">
        <v>5</v>
      </c>
      <c r="D262" s="231"/>
      <c r="E262" s="299"/>
      <c r="F262" s="215" t="str">
        <f t="shared" si="6"/>
        <v>N/A</v>
      </c>
      <c r="G262" s="6"/>
      <c r="AA262" s="262" t="str">
        <f t="shared" si="7"/>
        <v/>
      </c>
      <c r="AB262" s="262"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5" customFormat="1" ht="43.5" x14ac:dyDescent="0.35">
      <c r="A263" s="7">
        <v>251</v>
      </c>
      <c r="B263" s="293" t="s">
        <v>498</v>
      </c>
      <c r="C263" s="292" t="s">
        <v>5</v>
      </c>
      <c r="D263" s="231"/>
      <c r="E263" s="299"/>
      <c r="F263" s="215" t="str">
        <f t="shared" si="6"/>
        <v>N/A</v>
      </c>
      <c r="G263" s="6"/>
      <c r="AA263" s="262" t="str">
        <f t="shared" si="7"/>
        <v/>
      </c>
      <c r="AB263" s="262"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5" customFormat="1" ht="29" x14ac:dyDescent="0.35">
      <c r="A264" s="7">
        <v>252</v>
      </c>
      <c r="B264" s="293" t="s">
        <v>499</v>
      </c>
      <c r="C264" s="292" t="s">
        <v>5</v>
      </c>
      <c r="D264" s="231"/>
      <c r="E264" s="299"/>
      <c r="F264" s="215" t="str">
        <f t="shared" si="6"/>
        <v>N/A</v>
      </c>
      <c r="G264" s="6"/>
      <c r="AA264" s="262" t="str">
        <f t="shared" si="7"/>
        <v/>
      </c>
      <c r="AB264" s="262"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5" customFormat="1" ht="43.5" x14ac:dyDescent="0.35">
      <c r="A265" s="7">
        <v>253</v>
      </c>
      <c r="B265" s="293" t="s">
        <v>500</v>
      </c>
      <c r="C265" s="292" t="s">
        <v>5</v>
      </c>
      <c r="D265" s="231"/>
      <c r="E265" s="299"/>
      <c r="F265" s="215" t="str">
        <f t="shared" si="6"/>
        <v>N/A</v>
      </c>
      <c r="G265" s="6"/>
      <c r="AA265" s="262" t="str">
        <f t="shared" si="7"/>
        <v/>
      </c>
      <c r="AB265" s="262"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sheetData>
  <sheetProtection password="E125" sheet="1" objects="1" scenarios="1" formatCells="0" formatRows="0"/>
  <protectedRanges>
    <protectedRange sqref="D1:G1048576" name="Range1"/>
  </protectedRanges>
  <mergeCells count="12">
    <mergeCell ref="B2:G2"/>
    <mergeCell ref="A1:G1"/>
    <mergeCell ref="A11:G11"/>
    <mergeCell ref="A10:C10"/>
    <mergeCell ref="D10:G10"/>
    <mergeCell ref="B3:G3"/>
    <mergeCell ref="B4:G4"/>
    <mergeCell ref="B5:G5"/>
    <mergeCell ref="B6:G6"/>
    <mergeCell ref="B7:G7"/>
    <mergeCell ref="B8:G8"/>
    <mergeCell ref="A9:G9"/>
  </mergeCells>
  <conditionalFormatting sqref="A13:A265 C13:E265 G13:G265">
    <cfRule type="expression" dxfId="141" priority="5">
      <formula>$C13=""</formula>
    </cfRule>
  </conditionalFormatting>
  <conditionalFormatting sqref="B13:B265">
    <cfRule type="expression" dxfId="140" priority="4">
      <formula>$C13=""</formula>
    </cfRule>
  </conditionalFormatting>
  <conditionalFormatting sqref="F13:F265">
    <cfRule type="expression" dxfId="139" priority="3">
      <formula>$C13=""</formula>
    </cfRule>
  </conditionalFormatting>
  <conditionalFormatting sqref="A1:G1">
    <cfRule type="cellIs" dxfId="138"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265">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FormatSpecs">
                <anchor moveWithCells="1" sizeWithCells="1">
                  <from>
                    <xdr:col>28</xdr:col>
                    <xdr:colOff>114300</xdr:colOff>
                    <xdr:row>12</xdr:row>
                    <xdr:rowOff>127000</xdr:rowOff>
                  </from>
                  <to>
                    <xdr:col>28</xdr:col>
                    <xdr:colOff>476250</xdr:colOff>
                    <xdr:row>19</xdr:row>
                    <xdr:rowOff>146050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D13:D265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Panel'!F74&amp;" - "&amp;'Control Panel'!E74</f>
        <v>4.29 - Module 28</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E75C41C-DD72-4CAD-9DA4-E439BE78EED8}">
            <xm:f>D10='Control Panel'!$I$25</xm:f>
            <x14:dxf>
              <font>
                <color rgb="FFFFFF00"/>
              </font>
              <fill>
                <patternFill>
                  <bgColor rgb="FFBF311A"/>
                </patternFill>
              </fill>
            </x14:dxf>
          </x14:cfRule>
          <xm:sqref>D10:G10</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Panel'!F75&amp;" - "&amp;'Control Panel'!E75</f>
        <v>4.30 - Module 29</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04128B90-C763-44EE-A930-C9A191C3B6AF}">
            <xm:f>D10='Control Panel'!$I$25</xm:f>
            <x14:dxf>
              <font>
                <color rgb="FFFFFF00"/>
              </font>
              <fill>
                <patternFill>
                  <bgColor rgb="FFBF311A"/>
                </patternFill>
              </fill>
            </x14:dxf>
          </x14:cfRule>
          <xm:sqref>D10:G10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Panel'!F76&amp;" - "&amp;'Control Panel'!E76</f>
        <v>4.31 - Module 30</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76C22D3-EC21-44BC-B0E8-6CAD57A721EB}">
            <xm:f>D10='Control Panel'!$I$25</xm:f>
            <x14:dxf>
              <font>
                <color rgb="FFFFFF00"/>
              </font>
              <fill>
                <patternFill>
                  <bgColor rgb="FFBF311A"/>
                </patternFill>
              </fill>
            </x14:dxf>
          </x14:cfRule>
          <xm:sqref>D10:G10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Panel'!F77&amp;" - "&amp;'Control Panel'!E77</f>
        <v>4.32 - Module 31</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F869647E-4A78-4149-ACBA-6544A39498FC}">
            <xm:f>D10='Control Panel'!$I$25</xm:f>
            <x14:dxf>
              <font>
                <color rgb="FFFFFF00"/>
              </font>
              <fill>
                <patternFill>
                  <bgColor rgb="FFBF311A"/>
                </patternFill>
              </fill>
            </x14:dxf>
          </x14:cfRule>
          <xm:sqref>D10:G10</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Panel'!F78&amp;" - "&amp;'Control Panel'!E78</f>
        <v>4.33 - Module 32</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4E7B2375-47D7-447E-9239-3B3B70B7141F}">
            <xm:f>D10='Control Panel'!$I$25</xm:f>
            <x14:dxf>
              <font>
                <color rgb="FFFFFF00"/>
              </font>
              <fill>
                <patternFill>
                  <bgColor rgb="FFBF311A"/>
                </patternFill>
              </fill>
            </x14:dxf>
          </x14:cfRule>
          <xm:sqref>D10:G10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Panel'!F79&amp;" - "&amp;'Control Panel'!E79</f>
        <v>4.34 - Module 33</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A96DEBFC-1EA0-4F80-A6F6-FA8B0F5A48F7}">
            <xm:f>D10='Control Panel'!$I$25</xm:f>
            <x14:dxf>
              <font>
                <color rgb="FFFFFF00"/>
              </font>
              <fill>
                <patternFill>
                  <bgColor rgb="FFBF311A"/>
                </patternFill>
              </fill>
            </x14:dxf>
          </x14:cfRule>
          <xm:sqref>D10:G10</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Panel'!F80&amp;" - "&amp;'Control Panel'!E80</f>
        <v>4.35 - Module 34</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2C1249C0-F456-438A-AF2B-4BB270520713}">
            <xm:f>D10='Control Panel'!$I$25</xm:f>
            <x14:dxf>
              <font>
                <color rgb="FFFFFF00"/>
              </font>
              <fill>
                <patternFill>
                  <bgColor rgb="FFBF311A"/>
                </patternFill>
              </fill>
            </x14:dxf>
          </x14:cfRule>
          <xm:sqref>D10:G10</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Panel'!F81&amp;" - "&amp;'Control Panel'!E81</f>
        <v>4.36 - Module 35</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95152151-4035-4A0B-847B-FA0690BDBE65}">
            <xm:f>D10='Control Panel'!$I$25</xm:f>
            <x14:dxf>
              <font>
                <color rgb="FFFFFF00"/>
              </font>
              <fill>
                <patternFill>
                  <bgColor rgb="FFBF311A"/>
                </patternFill>
              </fill>
            </x14:dxf>
          </x14:cfRule>
          <xm:sqref>D10:G10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Panel'!F82&amp;" - "&amp;'Control Panel'!E82</f>
        <v>4.37 - Module 36</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5CC30EC-0391-4EE9-AFC5-DEC96121B410}">
            <xm:f>D10='Control Panel'!$I$25</xm:f>
            <x14:dxf>
              <font>
                <color rgb="FFFFFF00"/>
              </font>
              <fill>
                <patternFill>
                  <bgColor rgb="FFBF311A"/>
                </patternFill>
              </fill>
            </x14:dxf>
          </x14:cfRule>
          <xm:sqref>D10:G10</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Panel'!F83&amp;" - "&amp;'Control Panel'!E83</f>
        <v>4.38 - Module 37</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EE919966-1D7F-4ACE-A633-C912A9F0D7E5}">
            <xm:f>D10='Control Panel'!$I$25</xm:f>
            <x14:dxf>
              <font>
                <color rgb="FFFFFF00"/>
              </font>
              <fill>
                <patternFill>
                  <bgColor rgb="FFBF311A"/>
                </patternFill>
              </fill>
            </x14:dxf>
          </x14:cfRule>
          <xm:sqref>D10:G10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I48"/>
  <sheetViews>
    <sheetView showGridLines="0" showRowColHeaders="0" zoomScaleNormal="10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tr">
        <f>'Accounts Payable'!A2</f>
        <v>Code</v>
      </c>
      <c r="B2" s="478" t="str">
        <f>'Accounts Payable'!B2</f>
        <v>Availability Definition</v>
      </c>
      <c r="C2" s="478">
        <f>'Accounts Payable'!C2</f>
        <v>0</v>
      </c>
      <c r="D2" s="478">
        <f>'Accounts Payable'!D2</f>
        <v>0</v>
      </c>
      <c r="E2" s="478">
        <f>'Accounts Payable'!E2</f>
        <v>0</v>
      </c>
      <c r="F2" s="478"/>
      <c r="G2" s="478">
        <f>'Accounts Payable'!G2</f>
        <v>0</v>
      </c>
      <c r="AB2" s="2" t="s">
        <v>228</v>
      </c>
      <c r="AC2" s="2">
        <f>SUBTOTAL(3,A13:A48)</f>
        <v>36</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Panel'!F48&amp;" - "&amp;'Control Panel'!E48</f>
        <v>4.3 - Bank Reconciliation</v>
      </c>
      <c r="B10" s="481"/>
      <c r="C10" s="481"/>
      <c r="D10" s="482" t="str">
        <f>A9</f>
        <v>Replace this text with the primary product name(s) which satisfy requirements.</v>
      </c>
      <c r="E10" s="482"/>
      <c r="F10" s="482"/>
      <c r="G10" s="482"/>
    </row>
    <row r="11" spans="1:35" ht="30" customHeight="1" x14ac:dyDescent="0.35">
      <c r="A11" s="480" t="s">
        <v>502</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3" t="s">
        <v>238</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304" t="s">
        <v>503</v>
      </c>
      <c r="C14" s="14" t="s">
        <v>5</v>
      </c>
      <c r="D14" s="7"/>
      <c r="E14" s="298"/>
      <c r="F14" s="215" t="str">
        <f t="shared" ref="F14:F48" si="0">IF($D$10=$A$9,"N/A",$D$10)</f>
        <v>N/A</v>
      </c>
      <c r="G14" s="10"/>
      <c r="AA14" s="15" t="str">
        <f t="shared" ref="AA14:AA48"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304" t="s">
        <v>504</v>
      </c>
      <c r="C15" s="14" t="s">
        <v>7</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ht="29" x14ac:dyDescent="0.35">
      <c r="A16" s="7">
        <v>4</v>
      </c>
      <c r="B16" s="215" t="s">
        <v>505</v>
      </c>
      <c r="C16" s="14" t="s">
        <v>7</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215" t="s">
        <v>506</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ht="29" x14ac:dyDescent="0.35">
      <c r="A18" s="7">
        <v>6</v>
      </c>
      <c r="B18" s="215" t="s">
        <v>507</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215" t="s">
        <v>508</v>
      </c>
      <c r="C19" s="14" t="s">
        <v>7</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ht="43.5" x14ac:dyDescent="0.35">
      <c r="A20" s="7">
        <v>8</v>
      </c>
      <c r="B20" s="215" t="s">
        <v>509</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ht="29" x14ac:dyDescent="0.35">
      <c r="A21" s="7">
        <v>9</v>
      </c>
      <c r="B21" s="215" t="s">
        <v>510</v>
      </c>
      <c r="C21" s="14" t="s">
        <v>5</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29" x14ac:dyDescent="0.35">
      <c r="A22" s="7">
        <v>10</v>
      </c>
      <c r="B22" s="215" t="s">
        <v>511</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29" x14ac:dyDescent="0.35">
      <c r="A23" s="7">
        <v>11</v>
      </c>
      <c r="B23" s="215" t="s">
        <v>512</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29" x14ac:dyDescent="0.35">
      <c r="A24" s="7">
        <v>12</v>
      </c>
      <c r="B24" s="215" t="s">
        <v>513</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303" t="s">
        <v>514</v>
      </c>
      <c r="C25" s="14"/>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215" t="s">
        <v>515</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215" t="s">
        <v>516</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ht="29" x14ac:dyDescent="0.35">
      <c r="A28" s="7">
        <v>16</v>
      </c>
      <c r="B28" s="215" t="s">
        <v>517</v>
      </c>
      <c r="C28" s="14" t="s">
        <v>7</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ht="29" x14ac:dyDescent="0.35">
      <c r="A29" s="7">
        <v>17</v>
      </c>
      <c r="B29" s="215" t="s">
        <v>518</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29" x14ac:dyDescent="0.35">
      <c r="A30" s="7">
        <v>18</v>
      </c>
      <c r="B30" s="215" t="s">
        <v>519</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215" t="s">
        <v>520</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303" t="s">
        <v>521</v>
      </c>
      <c r="C32" s="14"/>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ht="29" x14ac:dyDescent="0.35">
      <c r="A33" s="7">
        <v>21</v>
      </c>
      <c r="B33" s="215" t="s">
        <v>522</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ht="29" x14ac:dyDescent="0.35">
      <c r="A34" s="7">
        <v>22</v>
      </c>
      <c r="B34" s="215" t="s">
        <v>523</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ht="43.5" x14ac:dyDescent="0.35">
      <c r="A35" s="7">
        <v>23</v>
      </c>
      <c r="B35" s="215" t="s">
        <v>524</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29" x14ac:dyDescent="0.35">
      <c r="A36" s="7">
        <v>24</v>
      </c>
      <c r="B36" s="215" t="s">
        <v>525</v>
      </c>
      <c r="C36" s="14" t="s">
        <v>5</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215" t="s">
        <v>526</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ht="29" x14ac:dyDescent="0.35">
      <c r="A38" s="7">
        <v>26</v>
      </c>
      <c r="B38" s="215" t="s">
        <v>527</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ht="29" x14ac:dyDescent="0.35">
      <c r="A39" s="7">
        <v>27</v>
      </c>
      <c r="B39" s="215" t="s">
        <v>528</v>
      </c>
      <c r="C39" s="14" t="s">
        <v>6</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ht="29" x14ac:dyDescent="0.35">
      <c r="A40" s="7">
        <v>28</v>
      </c>
      <c r="B40" s="215" t="s">
        <v>529</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ht="29" x14ac:dyDescent="0.35">
      <c r="A41" s="7">
        <v>29</v>
      </c>
      <c r="B41" s="215" t="s">
        <v>530</v>
      </c>
      <c r="C41" s="14" t="s">
        <v>6</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ht="29" x14ac:dyDescent="0.35">
      <c r="A42" s="7">
        <v>30</v>
      </c>
      <c r="B42" s="215" t="s">
        <v>531</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29" x14ac:dyDescent="0.35">
      <c r="A43" s="7">
        <v>31</v>
      </c>
      <c r="B43" s="215" t="s">
        <v>532</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58" x14ac:dyDescent="0.35">
      <c r="A44" s="7">
        <v>32</v>
      </c>
      <c r="B44" s="215" t="s">
        <v>533</v>
      </c>
      <c r="C44" s="14"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303" t="s">
        <v>127</v>
      </c>
      <c r="C45" s="14"/>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ht="29" x14ac:dyDescent="0.35">
      <c r="A46" s="7">
        <v>34</v>
      </c>
      <c r="B46" s="215" t="s">
        <v>534</v>
      </c>
      <c r="C46" s="14" t="s">
        <v>6</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58" x14ac:dyDescent="0.35">
      <c r="A47" s="7">
        <v>35</v>
      </c>
      <c r="B47" s="215" t="s">
        <v>535</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ht="43.5" x14ac:dyDescent="0.35">
      <c r="A48" s="7">
        <v>36</v>
      </c>
      <c r="B48" s="215" t="s">
        <v>536</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48 C13:E48 G13:G48">
    <cfRule type="expression" dxfId="136" priority="5">
      <formula>$C13=""</formula>
    </cfRule>
  </conditionalFormatting>
  <conditionalFormatting sqref="B13:B48">
    <cfRule type="expression" dxfId="135" priority="4">
      <formula>$C13=""</formula>
    </cfRule>
  </conditionalFormatting>
  <conditionalFormatting sqref="F13:F48">
    <cfRule type="expression" dxfId="134" priority="3">
      <formula>$C13=""</formula>
    </cfRule>
  </conditionalFormatting>
  <conditionalFormatting sqref="A1:G1">
    <cfRule type="cellIs" dxfId="133"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48">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&amp;"Calibri,Italic"&amp;11Bank Reconciliation</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FormatSpecs">
                <anchor moveWithCells="1" sizeWithCells="1">
                  <from>
                    <xdr:col>28</xdr:col>
                    <xdr:colOff>203200</xdr:colOff>
                    <xdr:row>12</xdr:row>
                    <xdr:rowOff>88900</xdr:rowOff>
                  </from>
                  <to>
                    <xdr:col>28</xdr:col>
                    <xdr:colOff>469900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D13:D48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Panel'!F84&amp;" - "&amp;'Control Panel'!E84</f>
        <v>4.39 - Module 38</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97FBE9F-78DE-4626-92BD-F00E2BB51C57}">
            <xm:f>D10='Control Panel'!$I$25</xm:f>
            <x14:dxf>
              <font>
                <color rgb="FFFFFF00"/>
              </font>
              <fill>
                <patternFill>
                  <bgColor rgb="FFBF311A"/>
                </patternFill>
              </fill>
            </x14:dxf>
          </x14:cfRule>
          <xm:sqref>D10:G10</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Panel'!F85&amp;" - "&amp;'Control Panel'!E85</f>
        <v>4.40 - Module 39</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C8F186F5-6860-429C-9AFC-8E55CE9D9E21}">
            <xm:f>D10='Control Panel'!$I$25</xm:f>
            <x14:dxf>
              <font>
                <color rgb="FFFFFF00"/>
              </font>
              <fill>
                <patternFill>
                  <bgColor rgb="FFBF311A"/>
                </patternFill>
              </fill>
            </x14:dxf>
          </x14:cfRule>
          <xm:sqref>D10:G10</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Panel'!F86&amp;" - "&amp;'Control Panel'!E86</f>
        <v>4.41 - Module 40</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DFF9F851-BC53-4177-88DD-6E05D6815D3C}">
            <xm:f>D10='Control Panel'!$I$25</xm:f>
            <x14:dxf>
              <font>
                <color rgb="FFFFFF00"/>
              </font>
              <fill>
                <patternFill>
                  <bgColor rgb="FFBF311A"/>
                </patternFill>
              </fill>
            </x14:dxf>
          </x14:cfRule>
          <xm:sqref>D10:G10</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Panel'!F87&amp;" - "&amp;'Control Panel'!E87</f>
        <v>4.42 - Module 41</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14B06516-3305-48D0-B0C7-6F5FCD8027FB}">
            <xm:f>D10='Control Panel'!$I$25</xm:f>
            <x14:dxf>
              <font>
                <color rgb="FFFFFF00"/>
              </font>
              <fill>
                <patternFill>
                  <bgColor rgb="FFBF311A"/>
                </patternFill>
              </fill>
            </x14:dxf>
          </x14:cfRule>
          <xm:sqref>D10:G10</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Panel'!F88&amp;" - "&amp;'Control Panel'!E88</f>
        <v>4.43 - Module 42</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EE9E7EC7-7C4A-436A-9CD3-50C54A5EB4AF}">
            <xm:f>D10='Control Panel'!$I$25</xm:f>
            <x14:dxf>
              <font>
                <color rgb="FFFFFF00"/>
              </font>
              <fill>
                <patternFill>
                  <bgColor rgb="FFBF311A"/>
                </patternFill>
              </fill>
            </x14:dxf>
          </x14:cfRule>
          <xm:sqref>D10:G10</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Panel'!F89&amp;" - "&amp;'Control Panel'!E89</f>
        <v>4.44 - Module 43</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26AA2B3-A9BC-4C0A-9021-B61CA061F482}">
            <xm:f>D10='Control Panel'!$I$25</xm:f>
            <x14:dxf>
              <font>
                <color rgb="FFFFFF00"/>
              </font>
              <fill>
                <patternFill>
                  <bgColor rgb="FFBF311A"/>
                </patternFill>
              </fill>
            </x14:dxf>
          </x14:cfRule>
          <xm:sqref>D10:G10</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Panel'!F90&amp;" - "&amp;'Control Panel'!E90</f>
        <v>4.45 - Module 44</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37A5C8AB-AC5D-414B-96E7-EAD168A64FAE}">
            <xm:f>D10='Control Panel'!$I$25</xm:f>
            <x14:dxf>
              <font>
                <color rgb="FFFFFF00"/>
              </font>
              <fill>
                <patternFill>
                  <bgColor rgb="FFBF311A"/>
                </patternFill>
              </fill>
            </x14:dxf>
          </x14:cfRule>
          <xm:sqref>D10:G10</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Panel'!F91&amp;" - "&amp;'Control Panel'!E91</f>
        <v>4.46 - Module 45</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F81C8B5A-14AC-477F-A752-FC917C5912FC}">
            <xm:f>D10='Control Panel'!$I$25</xm:f>
            <x14:dxf>
              <font>
                <color rgb="FFFFFF00"/>
              </font>
              <fill>
                <patternFill>
                  <bgColor rgb="FFBF311A"/>
                </patternFill>
              </fill>
            </x14:dxf>
          </x14:cfRule>
          <xm:sqref>D10:G10</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Panel'!F92&amp;" - "&amp;'Control Panel'!E92</f>
        <v>4.47 - Module 46</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A4EDA047-9F8F-4658-8381-C3666148C7E0}">
            <xm:f>D10='Control Panel'!$I$25</xm:f>
            <x14:dxf>
              <font>
                <color rgb="FFFFFF00"/>
              </font>
              <fill>
                <patternFill>
                  <bgColor rgb="FFBF311A"/>
                </patternFill>
              </fill>
            </x14:dxf>
          </x14:cfRule>
          <xm:sqref>D10:G10</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Panel'!F93&amp;" - "&amp;'Control Panel'!E93</f>
        <v>4.48 - Module 47</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9F711BE3-B068-4C51-B3BD-1045217DC245}">
            <xm:f>D10='Control Panel'!$I$25</xm:f>
            <x14:dxf>
              <font>
                <color rgb="FFFFFF00"/>
              </font>
              <fill>
                <patternFill>
                  <bgColor rgb="FFBF311A"/>
                </patternFill>
              </fill>
            </x14:dxf>
          </x14:cfRule>
          <xm:sqref>D10:G10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I201"/>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SUBTOTAL(3,A13:A201)</f>
        <v>189</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Panel'!F49&amp;" - "&amp;'Control Panel'!E49</f>
        <v>4.4 - Budgeting</v>
      </c>
      <c r="B10" s="481"/>
      <c r="C10" s="481"/>
      <c r="D10" s="482" t="str">
        <f>A9</f>
        <v>Replace this text with the primary product name(s) which satisfy requirements.</v>
      </c>
      <c r="E10" s="482"/>
      <c r="F10" s="482"/>
      <c r="G10" s="482"/>
    </row>
    <row r="11" spans="1:35" x14ac:dyDescent="0.35">
      <c r="A11" s="480" t="s">
        <v>537</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5" t="s">
        <v>538</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215" t="s">
        <v>539</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215" t="s">
        <v>540</v>
      </c>
      <c r="C15" s="14" t="s">
        <v>7</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215" t="s">
        <v>541</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ht="29" x14ac:dyDescent="0.35">
      <c r="A17" s="7">
        <v>5</v>
      </c>
      <c r="B17" s="215" t="s">
        <v>542</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215" t="s">
        <v>543</v>
      </c>
      <c r="C18" s="292"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ht="43.5" x14ac:dyDescent="0.35">
      <c r="A19" s="7">
        <v>7</v>
      </c>
      <c r="B19" s="215" t="s">
        <v>544</v>
      </c>
      <c r="C19" s="14" t="s">
        <v>5</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215" t="s">
        <v>545</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ht="43.5" x14ac:dyDescent="0.35">
      <c r="A21" s="7">
        <v>9</v>
      </c>
      <c r="B21" s="215" t="s">
        <v>546</v>
      </c>
      <c r="C21" s="14" t="s">
        <v>6</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43.5" x14ac:dyDescent="0.35">
      <c r="A22" s="7">
        <v>10</v>
      </c>
      <c r="B22" s="215" t="s">
        <v>547</v>
      </c>
      <c r="C22" s="14" t="s">
        <v>6</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43.5" x14ac:dyDescent="0.35">
      <c r="A23" s="7">
        <v>11</v>
      </c>
      <c r="B23" s="215" t="s">
        <v>548</v>
      </c>
      <c r="C23" s="292"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29" x14ac:dyDescent="0.35">
      <c r="A24" s="7">
        <v>12</v>
      </c>
      <c r="B24" s="215" t="s">
        <v>549</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ht="29" x14ac:dyDescent="0.35">
      <c r="A25" s="7">
        <v>13</v>
      </c>
      <c r="B25" s="215" t="s">
        <v>550</v>
      </c>
      <c r="C25" s="14" t="s">
        <v>6</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ht="29" x14ac:dyDescent="0.35">
      <c r="A26" s="7">
        <v>14</v>
      </c>
      <c r="B26" s="215" t="s">
        <v>551</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ht="43.5" x14ac:dyDescent="0.35">
      <c r="A27" s="7">
        <v>15</v>
      </c>
      <c r="B27" s="215" t="s">
        <v>552</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ht="29" x14ac:dyDescent="0.35">
      <c r="A28" s="7">
        <v>16</v>
      </c>
      <c r="B28" s="215" t="s">
        <v>553</v>
      </c>
      <c r="C28" s="14" t="s">
        <v>6</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ht="43.5" x14ac:dyDescent="0.35">
      <c r="A29" s="7">
        <v>17</v>
      </c>
      <c r="B29" s="215" t="s">
        <v>554</v>
      </c>
      <c r="C29" s="14" t="s">
        <v>6</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215" t="s">
        <v>555</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215" t="s">
        <v>556</v>
      </c>
      <c r="C31" s="14" t="s">
        <v>6</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ht="29" x14ac:dyDescent="0.35">
      <c r="A32" s="7">
        <v>20</v>
      </c>
      <c r="B32" s="215" t="s">
        <v>557</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ht="29" x14ac:dyDescent="0.35">
      <c r="A33" s="7">
        <v>21</v>
      </c>
      <c r="B33" s="215" t="s">
        <v>558</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ht="43.5" x14ac:dyDescent="0.35">
      <c r="A34" s="7">
        <v>22</v>
      </c>
      <c r="B34" s="215" t="s">
        <v>559</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ht="29" x14ac:dyDescent="0.35">
      <c r="A35" s="7">
        <v>23</v>
      </c>
      <c r="B35" s="215" t="s">
        <v>560</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43.5" x14ac:dyDescent="0.35">
      <c r="A36" s="7">
        <v>24</v>
      </c>
      <c r="B36" s="215" t="s">
        <v>561</v>
      </c>
      <c r="C36" s="14" t="s">
        <v>6</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215" t="s">
        <v>562</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215" t="s">
        <v>563</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215" t="s">
        <v>564</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215" t="s">
        <v>565</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ht="29" x14ac:dyDescent="0.35">
      <c r="A41" s="7">
        <v>29</v>
      </c>
      <c r="B41" s="215" t="s">
        <v>566</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ht="29" x14ac:dyDescent="0.35">
      <c r="A42" s="7">
        <v>30</v>
      </c>
      <c r="B42" s="215" t="s">
        <v>567</v>
      </c>
      <c r="C42" s="14" t="s">
        <v>6</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43.5" x14ac:dyDescent="0.35">
      <c r="A43" s="7">
        <v>31</v>
      </c>
      <c r="B43" s="215" t="s">
        <v>568</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215" t="s">
        <v>569</v>
      </c>
      <c r="C44" s="14" t="s">
        <v>6</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ht="43.5" x14ac:dyDescent="0.35">
      <c r="A45" s="7">
        <v>33</v>
      </c>
      <c r="B45" s="215" t="s">
        <v>570</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ht="29" x14ac:dyDescent="0.35">
      <c r="A46" s="7">
        <v>34</v>
      </c>
      <c r="B46" s="215" t="s">
        <v>571</v>
      </c>
      <c r="C46" s="14" t="s">
        <v>6</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29" x14ac:dyDescent="0.35">
      <c r="A47" s="7">
        <v>35</v>
      </c>
      <c r="B47" s="215" t="s">
        <v>572</v>
      </c>
      <c r="C47" s="14" t="s">
        <v>6</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215" t="s">
        <v>573</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29" x14ac:dyDescent="0.35">
      <c r="A49" s="7">
        <v>37</v>
      </c>
      <c r="B49" s="215" t="s">
        <v>574</v>
      </c>
      <c r="C49" s="14"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ht="43.5" x14ac:dyDescent="0.35">
      <c r="A50" s="7">
        <v>38</v>
      </c>
      <c r="B50" s="215" t="s">
        <v>575</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ht="43.5" x14ac:dyDescent="0.35">
      <c r="A51" s="7">
        <v>39</v>
      </c>
      <c r="B51" s="215" t="s">
        <v>576</v>
      </c>
      <c r="C51" s="14" t="s">
        <v>6</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ht="43.5" x14ac:dyDescent="0.35">
      <c r="A52" s="7">
        <v>40</v>
      </c>
      <c r="B52" s="215" t="s">
        <v>577</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215" t="s">
        <v>578</v>
      </c>
      <c r="C53" s="14" t="s">
        <v>7</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ht="29" x14ac:dyDescent="0.35">
      <c r="A54" s="7">
        <v>42</v>
      </c>
      <c r="B54" s="215" t="s">
        <v>579</v>
      </c>
      <c r="C54" s="14" t="s">
        <v>6</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ht="29" x14ac:dyDescent="0.35">
      <c r="A55" s="7">
        <v>43</v>
      </c>
      <c r="B55" s="215" t="s">
        <v>580</v>
      </c>
      <c r="C55" s="292"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29" x14ac:dyDescent="0.35">
      <c r="A56" s="7">
        <v>44</v>
      </c>
      <c r="B56" s="215" t="s">
        <v>581</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ht="29" x14ac:dyDescent="0.35">
      <c r="A57" s="7">
        <v>45</v>
      </c>
      <c r="B57" s="215" t="s">
        <v>582</v>
      </c>
      <c r="C57" s="14" t="s">
        <v>7</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29" x14ac:dyDescent="0.35">
      <c r="A58" s="7">
        <v>46</v>
      </c>
      <c r="B58" s="215" t="s">
        <v>583</v>
      </c>
      <c r="C58" s="292" t="s">
        <v>7</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29" x14ac:dyDescent="0.35">
      <c r="A59" s="7">
        <v>47</v>
      </c>
      <c r="B59" s="215" t="s">
        <v>584</v>
      </c>
      <c r="C59" s="14" t="s">
        <v>5</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43.5" x14ac:dyDescent="0.35">
      <c r="A60" s="7">
        <v>48</v>
      </c>
      <c r="B60" s="215" t="s">
        <v>585</v>
      </c>
      <c r="C60" s="14" t="s">
        <v>6</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305" t="s">
        <v>586</v>
      </c>
      <c r="C61" s="14"/>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ht="29" x14ac:dyDescent="0.35">
      <c r="A62" s="7">
        <v>50</v>
      </c>
      <c r="B62" s="215" t="s">
        <v>587</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ht="29" x14ac:dyDescent="0.35">
      <c r="A63" s="7">
        <v>51</v>
      </c>
      <c r="B63" s="215" t="s">
        <v>588</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58" x14ac:dyDescent="0.35">
      <c r="A64" s="7">
        <v>52</v>
      </c>
      <c r="B64" s="215" t="s">
        <v>589</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ht="29" x14ac:dyDescent="0.35">
      <c r="A65" s="7">
        <v>53</v>
      </c>
      <c r="B65" s="215" t="s">
        <v>590</v>
      </c>
      <c r="C65" s="14" t="s">
        <v>7</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ht="87" x14ac:dyDescent="0.35">
      <c r="A66" s="7">
        <v>54</v>
      </c>
      <c r="B66" s="215" t="s">
        <v>591</v>
      </c>
      <c r="C66" s="292"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215" t="s">
        <v>592</v>
      </c>
      <c r="C67" s="292"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x14ac:dyDescent="0.35">
      <c r="A68" s="7">
        <v>56</v>
      </c>
      <c r="B68" s="215" t="s">
        <v>593</v>
      </c>
      <c r="C68" s="292" t="s">
        <v>222</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306" t="s">
        <v>594</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306" t="s">
        <v>595</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306" t="s">
        <v>596</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ht="29" x14ac:dyDescent="0.35">
      <c r="A72" s="7">
        <v>60</v>
      </c>
      <c r="B72" s="306" t="s">
        <v>597</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306" t="s">
        <v>598</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306" t="s">
        <v>599</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306" t="s">
        <v>600</v>
      </c>
      <c r="C75" s="14" t="s">
        <v>6</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306" t="s">
        <v>601</v>
      </c>
      <c r="C76" s="14" t="s">
        <v>5</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ht="43.5" x14ac:dyDescent="0.35">
      <c r="A77" s="7">
        <v>65</v>
      </c>
      <c r="B77" s="215" t="s">
        <v>602</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29" x14ac:dyDescent="0.35">
      <c r="A78" s="7">
        <v>66</v>
      </c>
      <c r="B78" s="215" t="s">
        <v>603</v>
      </c>
      <c r="C78" s="14" t="s">
        <v>5</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29" x14ac:dyDescent="0.35">
      <c r="A79" s="7">
        <v>67</v>
      </c>
      <c r="B79" s="215" t="s">
        <v>604</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ht="43.5" x14ac:dyDescent="0.35">
      <c r="A80" s="7">
        <v>68</v>
      </c>
      <c r="B80" s="215" t="s">
        <v>605</v>
      </c>
      <c r="C80" s="14" t="s">
        <v>5</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ht="43.5" x14ac:dyDescent="0.35">
      <c r="A81" s="7">
        <v>69</v>
      </c>
      <c r="B81" s="215" t="s">
        <v>606</v>
      </c>
      <c r="C81" s="14" t="s">
        <v>5</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ht="29" x14ac:dyDescent="0.35">
      <c r="A82" s="7">
        <v>70</v>
      </c>
      <c r="B82" s="215" t="s">
        <v>607</v>
      </c>
      <c r="C82" s="14"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215" t="s">
        <v>608</v>
      </c>
      <c r="C83" s="14" t="s">
        <v>6</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ht="43.5" x14ac:dyDescent="0.35">
      <c r="A84" s="7">
        <v>72</v>
      </c>
      <c r="B84" s="215" t="s">
        <v>609</v>
      </c>
      <c r="C84" s="14"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215" t="s">
        <v>610</v>
      </c>
      <c r="C85" s="14" t="s">
        <v>5</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215" t="s">
        <v>611</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215" t="s">
        <v>612</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ht="29" x14ac:dyDescent="0.35">
      <c r="A88" s="7">
        <v>76</v>
      </c>
      <c r="B88" s="215" t="s">
        <v>613</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ht="29" x14ac:dyDescent="0.35">
      <c r="A89" s="7">
        <v>77</v>
      </c>
      <c r="B89" s="215" t="s">
        <v>614</v>
      </c>
      <c r="C89" s="14" t="s">
        <v>6</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305" t="s">
        <v>615</v>
      </c>
      <c r="C90" s="14"/>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ht="29" x14ac:dyDescent="0.35">
      <c r="A91" s="7">
        <v>79</v>
      </c>
      <c r="B91" s="215" t="s">
        <v>616</v>
      </c>
      <c r="C91" s="14" t="s">
        <v>6</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215" t="s">
        <v>617</v>
      </c>
      <c r="C92" s="14" t="s">
        <v>7</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29" x14ac:dyDescent="0.35">
      <c r="A93" s="7">
        <v>81</v>
      </c>
      <c r="B93" s="215" t="s">
        <v>618</v>
      </c>
      <c r="C93" s="14" t="s">
        <v>7</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ht="29" x14ac:dyDescent="0.35">
      <c r="A94" s="7">
        <v>82</v>
      </c>
      <c r="B94" s="215" t="s">
        <v>619</v>
      </c>
      <c r="C94" s="14"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ht="29" x14ac:dyDescent="0.35">
      <c r="A95" s="7">
        <v>83</v>
      </c>
      <c r="B95" s="215" t="s">
        <v>620</v>
      </c>
      <c r="C95" s="14" t="s">
        <v>7</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ht="29" x14ac:dyDescent="0.35">
      <c r="A96" s="7">
        <v>84</v>
      </c>
      <c r="B96" s="215" t="s">
        <v>621</v>
      </c>
      <c r="C96" s="14" t="s">
        <v>6</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215" t="s">
        <v>622</v>
      </c>
      <c r="C97" s="14" t="s">
        <v>6</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ht="29" x14ac:dyDescent="0.35">
      <c r="A98" s="7">
        <v>86</v>
      </c>
      <c r="B98" s="215" t="s">
        <v>623</v>
      </c>
      <c r="C98" s="14" t="s">
        <v>7</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215" t="s">
        <v>624</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215" t="s">
        <v>625</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ht="29" x14ac:dyDescent="0.35">
      <c r="A101" s="7">
        <v>89</v>
      </c>
      <c r="B101" s="215" t="s">
        <v>626</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215" t="s">
        <v>627</v>
      </c>
      <c r="C102" s="14" t="s">
        <v>6</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ht="43.5" x14ac:dyDescent="0.35">
      <c r="A103" s="7">
        <v>91</v>
      </c>
      <c r="B103" s="215" t="s">
        <v>628</v>
      </c>
      <c r="C103" s="14" t="s">
        <v>6</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ht="29" x14ac:dyDescent="0.35">
      <c r="A104" s="7">
        <v>92</v>
      </c>
      <c r="B104" s="215" t="s">
        <v>629</v>
      </c>
      <c r="C104" s="14" t="s">
        <v>6</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305" t="s">
        <v>630</v>
      </c>
      <c r="C105" s="14"/>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ht="29" x14ac:dyDescent="0.35">
      <c r="A106" s="7">
        <v>94</v>
      </c>
      <c r="B106" s="215" t="s">
        <v>631</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215" t="s">
        <v>632</v>
      </c>
      <c r="C107" s="14"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29" x14ac:dyDescent="0.35">
      <c r="A108" s="7">
        <v>96</v>
      </c>
      <c r="B108" s="215" t="s">
        <v>633</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215" t="s">
        <v>634</v>
      </c>
      <c r="C109" s="14" t="s">
        <v>222</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306" t="s">
        <v>635</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306" t="s">
        <v>636</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ht="43.5" x14ac:dyDescent="0.35">
      <c r="A112" s="7">
        <v>100</v>
      </c>
      <c r="B112" s="306" t="s">
        <v>637</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29" x14ac:dyDescent="0.35">
      <c r="A113" s="7">
        <v>101</v>
      </c>
      <c r="B113" s="306" t="s">
        <v>638</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306" t="s">
        <v>639</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306" t="s">
        <v>640</v>
      </c>
      <c r="C115" s="14"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306" t="s">
        <v>641</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43.5" x14ac:dyDescent="0.35">
      <c r="A117" s="7">
        <v>105</v>
      </c>
      <c r="B117" s="306" t="s">
        <v>642</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x14ac:dyDescent="0.35">
      <c r="A118" s="7">
        <v>106</v>
      </c>
      <c r="B118" s="306" t="s">
        <v>643</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ht="29" x14ac:dyDescent="0.35">
      <c r="A119" s="7">
        <v>107</v>
      </c>
      <c r="B119" s="306" t="s">
        <v>644</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306" t="s">
        <v>645</v>
      </c>
      <c r="C120" s="14" t="s">
        <v>5</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29" x14ac:dyDescent="0.35">
      <c r="A121" s="7">
        <v>109</v>
      </c>
      <c r="B121" s="306" t="s">
        <v>646</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ht="29" x14ac:dyDescent="0.35">
      <c r="A122" s="7">
        <v>110</v>
      </c>
      <c r="B122" s="215" t="s">
        <v>647</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ht="29" x14ac:dyDescent="0.35">
      <c r="A123" s="7">
        <v>111</v>
      </c>
      <c r="B123" s="215" t="s">
        <v>648</v>
      </c>
      <c r="C123" s="14" t="s">
        <v>6</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215" t="s">
        <v>649</v>
      </c>
      <c r="C124" s="14" t="s">
        <v>222</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x14ac:dyDescent="0.35">
      <c r="A125" s="7">
        <v>113</v>
      </c>
      <c r="B125" s="306" t="s">
        <v>650</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306" t="s">
        <v>651</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306" t="s">
        <v>652</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306" t="s">
        <v>653</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ht="29" x14ac:dyDescent="0.35">
      <c r="A129" s="7">
        <v>117</v>
      </c>
      <c r="B129" s="306" t="s">
        <v>654</v>
      </c>
      <c r="C129" s="14" t="s">
        <v>6</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x14ac:dyDescent="0.35">
      <c r="A130" s="7">
        <v>118</v>
      </c>
      <c r="B130" s="306" t="s">
        <v>655</v>
      </c>
      <c r="C130" s="14" t="s">
        <v>6</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306" t="s">
        <v>656</v>
      </c>
      <c r="C131" s="14" t="s">
        <v>6</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306" t="s">
        <v>657</v>
      </c>
      <c r="C132" s="14" t="s">
        <v>5</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306" t="s">
        <v>658</v>
      </c>
      <c r="C133" s="14" t="s">
        <v>6</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x14ac:dyDescent="0.35">
      <c r="A134" s="7">
        <v>122</v>
      </c>
      <c r="B134" s="306" t="s">
        <v>659</v>
      </c>
      <c r="C134" s="14" t="s">
        <v>6</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306" t="s">
        <v>660</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306" t="s">
        <v>661</v>
      </c>
      <c r="C136" s="14" t="s">
        <v>6</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x14ac:dyDescent="0.35">
      <c r="A137" s="7">
        <v>125</v>
      </c>
      <c r="B137" s="306" t="s">
        <v>662</v>
      </c>
      <c r="C137" s="14" t="s">
        <v>6</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x14ac:dyDescent="0.35">
      <c r="A138" s="7">
        <v>126</v>
      </c>
      <c r="B138" s="305" t="s">
        <v>663</v>
      </c>
      <c r="C138" s="14"/>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x14ac:dyDescent="0.35">
      <c r="A139" s="7">
        <v>127</v>
      </c>
      <c r="B139" s="215" t="s">
        <v>664</v>
      </c>
      <c r="C139" s="14" t="s">
        <v>6</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x14ac:dyDescent="0.35">
      <c r="A140" s="7">
        <v>128</v>
      </c>
      <c r="B140" s="215" t="s">
        <v>665</v>
      </c>
      <c r="C140" s="14" t="s">
        <v>6</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ht="43.5" x14ac:dyDescent="0.35">
      <c r="A141" s="7">
        <v>129</v>
      </c>
      <c r="B141" s="215" t="s">
        <v>666</v>
      </c>
      <c r="C141" s="14" t="s">
        <v>6</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215" t="s">
        <v>667</v>
      </c>
      <c r="C142" s="14" t="s">
        <v>6</v>
      </c>
      <c r="D142" s="231"/>
      <c r="E142" s="299"/>
      <c r="F142" s="215" t="str">
        <f t="shared" ref="F142:F201" si="4">IF($D$10=$A$9,"N/A",$D$10)</f>
        <v>N/A</v>
      </c>
      <c r="G142" s="6"/>
      <c r="AA142" s="15" t="str">
        <f t="shared" ref="AA142:AA201"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x14ac:dyDescent="0.35">
      <c r="A143" s="7">
        <v>131</v>
      </c>
      <c r="B143" s="215" t="s">
        <v>668</v>
      </c>
      <c r="C143" s="14" t="s">
        <v>6</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ht="29" x14ac:dyDescent="0.35">
      <c r="A144" s="7">
        <v>132</v>
      </c>
      <c r="B144" s="215" t="s">
        <v>669</v>
      </c>
      <c r="C144" s="292" t="s">
        <v>6</v>
      </c>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215" t="s">
        <v>670</v>
      </c>
      <c r="C145" s="14" t="s">
        <v>6</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215" t="s">
        <v>671</v>
      </c>
      <c r="C146" s="14" t="s">
        <v>6</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305" t="s">
        <v>672</v>
      </c>
      <c r="C147" s="14"/>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43.5" x14ac:dyDescent="0.35">
      <c r="A148" s="7">
        <v>136</v>
      </c>
      <c r="B148" s="215" t="s">
        <v>673</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215" t="s">
        <v>674</v>
      </c>
      <c r="C149" s="14" t="s">
        <v>5</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29" x14ac:dyDescent="0.35">
      <c r="A150" s="7">
        <v>138</v>
      </c>
      <c r="B150" s="215" t="s">
        <v>675</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x14ac:dyDescent="0.35">
      <c r="A151" s="7">
        <v>139</v>
      </c>
      <c r="B151" s="215" t="s">
        <v>676</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x14ac:dyDescent="0.35">
      <c r="A152" s="7">
        <v>140</v>
      </c>
      <c r="B152" s="215" t="s">
        <v>677</v>
      </c>
      <c r="C152" s="14" t="s">
        <v>5</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43.5" x14ac:dyDescent="0.35">
      <c r="A153" s="7">
        <v>141</v>
      </c>
      <c r="B153" s="215" t="s">
        <v>678</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ht="29" x14ac:dyDescent="0.35">
      <c r="A154" s="7">
        <v>142</v>
      </c>
      <c r="B154" s="215" t="s">
        <v>679</v>
      </c>
      <c r="C154" s="14" t="s">
        <v>5</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ht="29" x14ac:dyDescent="0.35">
      <c r="A155" s="7">
        <v>143</v>
      </c>
      <c r="B155" s="215" t="s">
        <v>680</v>
      </c>
      <c r="C155" s="292" t="s">
        <v>6</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x14ac:dyDescent="0.35">
      <c r="A156" s="7">
        <v>144</v>
      </c>
      <c r="B156" s="215" t="s">
        <v>681</v>
      </c>
      <c r="C156" s="14" t="s">
        <v>6</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215" t="s">
        <v>682</v>
      </c>
      <c r="C157" s="292" t="s">
        <v>6</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ht="29" x14ac:dyDescent="0.35">
      <c r="A158" s="7">
        <v>146</v>
      </c>
      <c r="B158" s="215" t="s">
        <v>683</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ht="29" x14ac:dyDescent="0.35">
      <c r="A159" s="7">
        <v>147</v>
      </c>
      <c r="B159" s="215" t="s">
        <v>684</v>
      </c>
      <c r="C159" s="292" t="s">
        <v>5</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ht="29" x14ac:dyDescent="0.35">
      <c r="A160" s="7">
        <v>148</v>
      </c>
      <c r="B160" s="215" t="s">
        <v>685</v>
      </c>
      <c r="C160" s="14" t="s">
        <v>5</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ht="29" x14ac:dyDescent="0.35">
      <c r="A161" s="7">
        <v>149</v>
      </c>
      <c r="B161" s="215" t="s">
        <v>686</v>
      </c>
      <c r="C161" s="14" t="s">
        <v>5</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ht="29" x14ac:dyDescent="0.35">
      <c r="A162" s="7">
        <v>150</v>
      </c>
      <c r="B162" s="215" t="s">
        <v>687</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ht="29" x14ac:dyDescent="0.35">
      <c r="A163" s="7">
        <v>151</v>
      </c>
      <c r="B163" s="215" t="s">
        <v>688</v>
      </c>
      <c r="C163" s="292"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ht="29" x14ac:dyDescent="0.35">
      <c r="A164" s="7">
        <v>152</v>
      </c>
      <c r="B164" s="215" t="s">
        <v>689</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x14ac:dyDescent="0.35">
      <c r="A165" s="7">
        <v>153</v>
      </c>
      <c r="B165" s="215" t="s">
        <v>690</v>
      </c>
      <c r="C165" s="292"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x14ac:dyDescent="0.35">
      <c r="A166" s="7">
        <v>154</v>
      </c>
      <c r="B166" s="215" t="s">
        <v>691</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x14ac:dyDescent="0.35">
      <c r="A167" s="7">
        <v>155</v>
      </c>
      <c r="B167" s="305" t="s">
        <v>692</v>
      </c>
      <c r="C167" s="14"/>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ht="29" x14ac:dyDescent="0.35">
      <c r="A168" s="7">
        <v>156</v>
      </c>
      <c r="B168" s="215" t="s">
        <v>693</v>
      </c>
      <c r="C168" s="14" t="s">
        <v>5</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ht="29" x14ac:dyDescent="0.35">
      <c r="A169" s="7">
        <v>157</v>
      </c>
      <c r="B169" s="215" t="s">
        <v>694</v>
      </c>
      <c r="C169" s="14" t="s">
        <v>6</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x14ac:dyDescent="0.35">
      <c r="A170" s="7">
        <v>158</v>
      </c>
      <c r="B170" s="215" t="s">
        <v>695</v>
      </c>
      <c r="C170" s="14" t="s">
        <v>5</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x14ac:dyDescent="0.35">
      <c r="A171" s="7">
        <v>159</v>
      </c>
      <c r="B171" s="215" t="s">
        <v>696</v>
      </c>
      <c r="C171" s="14" t="s">
        <v>5</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ht="29" x14ac:dyDescent="0.35">
      <c r="A172" s="7">
        <v>160</v>
      </c>
      <c r="B172" s="215" t="s">
        <v>697</v>
      </c>
      <c r="C172" s="14" t="s">
        <v>6</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43.5" x14ac:dyDescent="0.35">
      <c r="A173" s="7">
        <v>161</v>
      </c>
      <c r="B173" s="215" t="s">
        <v>698</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29" x14ac:dyDescent="0.35">
      <c r="A174" s="7">
        <v>162</v>
      </c>
      <c r="B174" s="215" t="s">
        <v>699</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ht="29" x14ac:dyDescent="0.35">
      <c r="A175" s="7">
        <v>163</v>
      </c>
      <c r="B175" s="215" t="s">
        <v>700</v>
      </c>
      <c r="C175" s="14" t="s">
        <v>5</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ht="58" x14ac:dyDescent="0.35">
      <c r="A176" s="7">
        <v>164</v>
      </c>
      <c r="B176" s="215" t="s">
        <v>701</v>
      </c>
      <c r="C176" s="14" t="s">
        <v>5</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x14ac:dyDescent="0.35">
      <c r="A177" s="7">
        <v>165</v>
      </c>
      <c r="B177" s="215" t="s">
        <v>702</v>
      </c>
      <c r="C177" s="14" t="s">
        <v>5</v>
      </c>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ht="43.5" x14ac:dyDescent="0.35">
      <c r="A178" s="7">
        <v>166</v>
      </c>
      <c r="B178" s="215" t="s">
        <v>703</v>
      </c>
      <c r="C178" s="14" t="s">
        <v>5</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x14ac:dyDescent="0.35">
      <c r="A179" s="7">
        <v>167</v>
      </c>
      <c r="B179" s="215" t="s">
        <v>704</v>
      </c>
      <c r="C179" s="14" t="s">
        <v>5</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ht="29" x14ac:dyDescent="0.35">
      <c r="A180" s="7">
        <v>168</v>
      </c>
      <c r="B180" s="215" t="s">
        <v>705</v>
      </c>
      <c r="C180" s="14" t="s">
        <v>5</v>
      </c>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ht="29" x14ac:dyDescent="0.35">
      <c r="A181" s="7">
        <v>169</v>
      </c>
      <c r="B181" s="215" t="s">
        <v>706</v>
      </c>
      <c r="C181" s="14" t="s">
        <v>5</v>
      </c>
      <c r="D181" s="231"/>
      <c r="E181" s="299"/>
      <c r="F181" s="215"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x14ac:dyDescent="0.35">
      <c r="A182" s="7">
        <v>170</v>
      </c>
      <c r="B182" s="215" t="s">
        <v>707</v>
      </c>
      <c r="C182" s="14" t="s">
        <v>6</v>
      </c>
      <c r="D182" s="231"/>
      <c r="E182" s="299"/>
      <c r="F182" s="215"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x14ac:dyDescent="0.35">
      <c r="A183" s="7">
        <v>171</v>
      </c>
      <c r="B183" s="305" t="s">
        <v>127</v>
      </c>
      <c r="C183" s="14"/>
      <c r="D183" s="231"/>
      <c r="E183" s="299"/>
      <c r="F183" s="215"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x14ac:dyDescent="0.35">
      <c r="A184" s="7">
        <v>172</v>
      </c>
      <c r="B184" s="215" t="s">
        <v>708</v>
      </c>
      <c r="C184" s="14" t="s">
        <v>5</v>
      </c>
      <c r="D184" s="231"/>
      <c r="E184" s="299"/>
      <c r="F184" s="215"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ht="217.5" x14ac:dyDescent="0.35">
      <c r="A185" s="7">
        <v>173</v>
      </c>
      <c r="B185" s="215" t="s">
        <v>709</v>
      </c>
      <c r="C185" s="292" t="s">
        <v>5</v>
      </c>
      <c r="D185" s="231"/>
      <c r="E185" s="299"/>
      <c r="F185" s="215"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ht="29" x14ac:dyDescent="0.35">
      <c r="A186" s="7">
        <v>174</v>
      </c>
      <c r="B186" s="215" t="s">
        <v>710</v>
      </c>
      <c r="C186" s="14" t="s">
        <v>5</v>
      </c>
      <c r="D186" s="231"/>
      <c r="E186" s="299"/>
      <c r="F186" s="215"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ht="29" x14ac:dyDescent="0.35">
      <c r="A187" s="7">
        <v>175</v>
      </c>
      <c r="B187" s="215" t="s">
        <v>711</v>
      </c>
      <c r="C187" s="292" t="s">
        <v>5</v>
      </c>
      <c r="D187" s="231"/>
      <c r="E187" s="299"/>
      <c r="F187" s="215"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ht="29" x14ac:dyDescent="0.35">
      <c r="A188" s="7">
        <v>176</v>
      </c>
      <c r="B188" s="215" t="s">
        <v>712</v>
      </c>
      <c r="C188" s="14" t="s">
        <v>222</v>
      </c>
      <c r="D188" s="231"/>
      <c r="E188" s="299"/>
      <c r="F188" s="215"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x14ac:dyDescent="0.35">
      <c r="A189" s="7">
        <v>177</v>
      </c>
      <c r="B189" s="215" t="s">
        <v>713</v>
      </c>
      <c r="C189" s="14" t="s">
        <v>5</v>
      </c>
      <c r="D189" s="231"/>
      <c r="E189" s="299"/>
      <c r="F189" s="215"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x14ac:dyDescent="0.35">
      <c r="A190" s="7">
        <v>178</v>
      </c>
      <c r="B190" s="215" t="s">
        <v>714</v>
      </c>
      <c r="C190" s="14" t="s">
        <v>5</v>
      </c>
      <c r="D190" s="231"/>
      <c r="E190" s="299"/>
      <c r="F190" s="215"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x14ac:dyDescent="0.35">
      <c r="A191" s="7">
        <v>179</v>
      </c>
      <c r="B191" s="215" t="s">
        <v>715</v>
      </c>
      <c r="C191" s="14" t="s">
        <v>5</v>
      </c>
      <c r="D191" s="231"/>
      <c r="E191" s="299"/>
      <c r="F191" s="215"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x14ac:dyDescent="0.35">
      <c r="A192" s="7">
        <v>180</v>
      </c>
      <c r="B192" s="215" t="s">
        <v>716</v>
      </c>
      <c r="C192" s="14" t="s">
        <v>5</v>
      </c>
      <c r="D192" s="231"/>
      <c r="E192" s="299"/>
      <c r="F192" s="215"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x14ac:dyDescent="0.35">
      <c r="A193" s="7">
        <v>181</v>
      </c>
      <c r="B193" s="306" t="s">
        <v>717</v>
      </c>
      <c r="C193" s="14" t="s">
        <v>5</v>
      </c>
      <c r="D193" s="231"/>
      <c r="E193" s="299"/>
      <c r="F193" s="215"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x14ac:dyDescent="0.35">
      <c r="A194" s="7">
        <v>182</v>
      </c>
      <c r="B194" s="215" t="s">
        <v>718</v>
      </c>
      <c r="C194" s="14" t="s">
        <v>6</v>
      </c>
      <c r="D194" s="231"/>
      <c r="E194" s="299"/>
      <c r="F194" s="215"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x14ac:dyDescent="0.35">
      <c r="A195" s="7">
        <v>183</v>
      </c>
      <c r="B195" s="215" t="s">
        <v>719</v>
      </c>
      <c r="C195" s="14" t="s">
        <v>5</v>
      </c>
      <c r="D195" s="231"/>
      <c r="E195" s="299"/>
      <c r="F195" s="215"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x14ac:dyDescent="0.35">
      <c r="A196" s="7">
        <v>184</v>
      </c>
      <c r="B196" s="215" t="s">
        <v>720</v>
      </c>
      <c r="C196" s="14" t="s">
        <v>6</v>
      </c>
      <c r="D196" s="231"/>
      <c r="E196" s="299"/>
      <c r="F196" s="215"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x14ac:dyDescent="0.35">
      <c r="A197" s="7">
        <v>185</v>
      </c>
      <c r="B197" s="215" t="s">
        <v>721</v>
      </c>
      <c r="C197" s="14" t="s">
        <v>5</v>
      </c>
      <c r="D197" s="231"/>
      <c r="E197" s="299"/>
      <c r="F197" s="215"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x14ac:dyDescent="0.35">
      <c r="A198" s="7">
        <v>186</v>
      </c>
      <c r="B198" s="215" t="s">
        <v>722</v>
      </c>
      <c r="C198" s="14" t="s">
        <v>5</v>
      </c>
      <c r="D198" s="231"/>
      <c r="E198" s="299"/>
      <c r="F198" s="215"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x14ac:dyDescent="0.35">
      <c r="A199" s="7">
        <v>187</v>
      </c>
      <c r="B199" s="215" t="s">
        <v>723</v>
      </c>
      <c r="C199" s="14" t="s">
        <v>5</v>
      </c>
      <c r="D199" s="231"/>
      <c r="E199" s="299"/>
      <c r="F199" s="215"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x14ac:dyDescent="0.35">
      <c r="A200" s="7">
        <v>188</v>
      </c>
      <c r="B200" s="215" t="s">
        <v>724</v>
      </c>
      <c r="C200" s="14" t="s">
        <v>5</v>
      </c>
      <c r="D200" s="231"/>
      <c r="E200" s="299"/>
      <c r="F200" s="215"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ht="29" x14ac:dyDescent="0.35">
      <c r="A201" s="7">
        <v>189</v>
      </c>
      <c r="B201" s="215" t="s">
        <v>725</v>
      </c>
      <c r="C201" s="14" t="s">
        <v>5</v>
      </c>
      <c r="D201" s="231"/>
      <c r="E201" s="299"/>
      <c r="F201" s="215"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sheetData>
  <sheetProtection algorithmName="SHA-512" hashValue="hA0l0oYFvTy2y0kwAb4X+B1uT2FhH17ZH55AdRT1lnw0Va8CCW8cr1oQOlA5TDQ1zlj28NVb7Qj0Tyzi96Oq6w==" saltValue="j7R4P/Uqk/3GcsAhGwKE5A==" spinCount="100000" sheet="1" objects="1" scenarios="1" formatCells="0" formatRows="0"/>
  <protectedRanges>
    <protectedRange sqref="D1:G1048576" name="Range1"/>
  </protectedRanges>
  <mergeCells count="12">
    <mergeCell ref="A11:G11"/>
    <mergeCell ref="A10:C10"/>
    <mergeCell ref="D10:G10"/>
    <mergeCell ref="B6:G6"/>
    <mergeCell ref="B7:G7"/>
    <mergeCell ref="B8:G8"/>
    <mergeCell ref="A9:G9"/>
    <mergeCell ref="A1:G1"/>
    <mergeCell ref="B2:G2"/>
    <mergeCell ref="B3:G3"/>
    <mergeCell ref="B4:G4"/>
    <mergeCell ref="B5:G5"/>
  </mergeCells>
  <conditionalFormatting sqref="A13:A201 C13:E201 G13:G201">
    <cfRule type="expression" dxfId="131" priority="5">
      <formula>$C13=""</formula>
    </cfRule>
  </conditionalFormatting>
  <conditionalFormatting sqref="B13:B201">
    <cfRule type="expression" dxfId="130" priority="4">
      <formula>$C13=""</formula>
    </cfRule>
  </conditionalFormatting>
  <conditionalFormatting sqref="F13:F201">
    <cfRule type="expression" dxfId="129" priority="3">
      <formula>$C13=""</formula>
    </cfRule>
  </conditionalFormatting>
  <conditionalFormatting sqref="A1:G1">
    <cfRule type="cellIs" dxfId="128"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201">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&amp;"Calibri,Italic"&amp;11Budgeting</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FormatSpecs">
                <anchor moveWithCells="1" sizeWithCells="1">
                  <from>
                    <xdr:col>28</xdr:col>
                    <xdr:colOff>184150</xdr:colOff>
                    <xdr:row>12</xdr:row>
                    <xdr:rowOff>88900</xdr:rowOff>
                  </from>
                  <to>
                    <xdr:col>28</xdr:col>
                    <xdr:colOff>450850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D13:D201</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Panel'!F94&amp;" - "&amp;'Control Panel'!E94</f>
        <v>4.49 - Module 48</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C84751C5-827A-44F1-AA46-D989808AD970}">
            <xm:f>D10='Control Panel'!$I$25</xm:f>
            <x14:dxf>
              <font>
                <color rgb="FFFFFF00"/>
              </font>
              <fill>
                <patternFill>
                  <bgColor rgb="FFBF311A"/>
                </patternFill>
              </fill>
            </x14:dxf>
          </x14:cfRule>
          <xm:sqref>D10:G10</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Panel'!F95&amp;" - "&amp;'Control Panel'!E95</f>
        <v>4.50 - Module 49</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143EE423-C147-4C86-935B-0A9A34E6885F}">
            <xm:f>D10='Control Panel'!$I$25</xm:f>
            <x14:dxf>
              <font>
                <color rgb="FFFFFF00"/>
              </font>
              <fill>
                <patternFill>
                  <bgColor rgb="FFBF311A"/>
                </patternFill>
              </fill>
            </x14:dxf>
          </x14:cfRule>
          <xm:sqref>D10:G10</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AI1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9.179687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t="e">
        <f>SUBTOTAL(3,#REF!)</f>
        <v>#REF!</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Panel'!F96&amp;" - "&amp;'Control Panel'!E96</f>
        <v>4.51 - Module 50</v>
      </c>
      <c r="B10" s="481"/>
      <c r="C10" s="481"/>
      <c r="D10" s="482" t="str">
        <f>A9</f>
        <v>Replace this text with the primary product name(s) which satisfy requirements.</v>
      </c>
      <c r="E10" s="482"/>
      <c r="F10" s="482"/>
      <c r="G10" s="482"/>
    </row>
    <row r="11" spans="1:35" x14ac:dyDescent="0.35">
      <c r="A11" s="480" t="s">
        <v>83</v>
      </c>
      <c r="B11" s="480"/>
      <c r="C11" s="480"/>
      <c r="D11" s="480"/>
      <c r="E11" s="480"/>
      <c r="F11" s="480"/>
      <c r="G11" s="480"/>
      <c r="AA11" s="2" t="s">
        <v>41</v>
      </c>
      <c r="AI11" s="3"/>
    </row>
    <row r="12" spans="1:35" ht="15" customHeight="1" x14ac:dyDescent="0.35">
      <c r="A12" s="17" t="str">
        <f>'Accounts Payable'!A12</f>
        <v>Number</v>
      </c>
      <c r="B12" s="18" t="str">
        <f>'Accounts Payable'!B12</f>
        <v>Application Requirements</v>
      </c>
      <c r="C12" s="19" t="str">
        <f>'Accounts Payable'!C12</f>
        <v>Priority</v>
      </c>
      <c r="D12" s="17" t="str">
        <f>'Accounts Payable'!D12</f>
        <v>Availability</v>
      </c>
      <c r="E12" s="19" t="str">
        <f>'Accounts Payable'!E12</f>
        <v>Cost</v>
      </c>
      <c r="F12" s="18" t="str">
        <f>'Accounts Payable'!F12</f>
        <v>Required Product(s)</v>
      </c>
      <c r="G12" s="18" t="str">
        <f>'Accounts Payable'!G12</f>
        <v>Comments</v>
      </c>
      <c r="AA12" s="4" t="s">
        <v>38</v>
      </c>
      <c r="AC12" s="5">
        <f>COUNTIF(AB:AB,"Error -- Availability entered in an incorrect format")</f>
        <v>0</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E7E12045-9018-40E5-A594-B818F1081FBC}">
            <xm:f>D10='Control Panel'!$I$25</xm:f>
            <x14:dxf>
              <font>
                <color rgb="FFFFFF00"/>
              </font>
              <fill>
                <patternFill>
                  <bgColor rgb="FFBF311A"/>
                </patternFill>
              </fill>
            </x14:dxf>
          </x14:cfRule>
          <xm:sqref>D10:G10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I173"/>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SUBTOTAL(3,A13:A173)</f>
        <v>161</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Panel'!F50&amp;" - "&amp;'Control Panel'!E50</f>
        <v>4.5 - Cash Receipting</v>
      </c>
      <c r="B10" s="481"/>
      <c r="C10" s="481"/>
      <c r="D10" s="482" t="str">
        <f>A9</f>
        <v>Replace this text with the primary product name(s) which satisfy requirements.</v>
      </c>
      <c r="E10" s="482"/>
      <c r="F10" s="482"/>
      <c r="G10" s="482"/>
    </row>
    <row r="11" spans="1:35" x14ac:dyDescent="0.35">
      <c r="A11" s="480" t="s">
        <v>726</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5" t="s">
        <v>727</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215" t="s">
        <v>728</v>
      </c>
      <c r="C14" s="14" t="s">
        <v>222</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307" t="s">
        <v>729</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307" t="s">
        <v>730</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307" t="s">
        <v>731</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307" t="s">
        <v>732</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307" t="s">
        <v>733</v>
      </c>
      <c r="C19" s="14" t="s">
        <v>7</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307" t="s">
        <v>734</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307" t="s">
        <v>735</v>
      </c>
      <c r="C21" s="14" t="s">
        <v>5</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ht="29" x14ac:dyDescent="0.35">
      <c r="A22" s="7">
        <v>10</v>
      </c>
      <c r="B22" s="307" t="s">
        <v>736</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307" t="s">
        <v>737</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29" x14ac:dyDescent="0.35">
      <c r="A24" s="7">
        <v>12</v>
      </c>
      <c r="B24" s="215" t="s">
        <v>738</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ht="43.5" x14ac:dyDescent="0.35">
      <c r="A25" s="7">
        <v>13</v>
      </c>
      <c r="B25" s="215" t="s">
        <v>739</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ht="29" x14ac:dyDescent="0.35">
      <c r="A26" s="7">
        <v>14</v>
      </c>
      <c r="B26" s="215" t="s">
        <v>740</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305" t="s">
        <v>741</v>
      </c>
      <c r="C27" s="14"/>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215" t="s">
        <v>742</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ht="43.5" x14ac:dyDescent="0.35">
      <c r="A29" s="7">
        <v>17</v>
      </c>
      <c r="B29" s="215" t="s">
        <v>743</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29" x14ac:dyDescent="0.35">
      <c r="A30" s="7">
        <v>18</v>
      </c>
      <c r="B30" s="215" t="s">
        <v>744</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215" t="s">
        <v>745</v>
      </c>
      <c r="C31" s="14" t="s">
        <v>6</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215" t="s">
        <v>746</v>
      </c>
      <c r="C32" s="14" t="s">
        <v>222</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307" t="s">
        <v>747</v>
      </c>
      <c r="C33" s="14" t="s">
        <v>6</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307" t="s">
        <v>748</v>
      </c>
      <c r="C34" s="14" t="s">
        <v>7</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307" t="s">
        <v>749</v>
      </c>
      <c r="C35" s="14" t="s">
        <v>6</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307" t="s">
        <v>750</v>
      </c>
      <c r="C36" s="14" t="s">
        <v>7</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307" t="s">
        <v>751</v>
      </c>
      <c r="C37" s="14" t="s">
        <v>6</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307" t="s">
        <v>752</v>
      </c>
      <c r="C38" s="14" t="s">
        <v>6</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307" t="s">
        <v>753</v>
      </c>
      <c r="C39" s="14" t="s">
        <v>6</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307" t="s">
        <v>754</v>
      </c>
      <c r="C40" s="14" t="s">
        <v>7</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307" t="s">
        <v>755</v>
      </c>
      <c r="C41" s="14" t="s">
        <v>7</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307" t="s">
        <v>756</v>
      </c>
      <c r="C42" s="14" t="s">
        <v>6</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x14ac:dyDescent="0.35">
      <c r="A43" s="7">
        <v>31</v>
      </c>
      <c r="B43" s="307" t="s">
        <v>757</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29" x14ac:dyDescent="0.35">
      <c r="A44" s="7">
        <v>32</v>
      </c>
      <c r="B44" s="215" t="s">
        <v>3089</v>
      </c>
      <c r="C44" s="14" t="s">
        <v>6</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x14ac:dyDescent="0.35">
      <c r="A45" s="7">
        <v>33</v>
      </c>
      <c r="B45" s="215" t="s">
        <v>758</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215" t="s">
        <v>759</v>
      </c>
      <c r="C46" s="14"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29" x14ac:dyDescent="0.35">
      <c r="A47" s="7">
        <v>35</v>
      </c>
      <c r="B47" s="215" t="s">
        <v>760</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ht="29" x14ac:dyDescent="0.35">
      <c r="A48" s="7">
        <v>36</v>
      </c>
      <c r="B48" s="215" t="s">
        <v>761</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29" x14ac:dyDescent="0.35">
      <c r="A49" s="7">
        <v>37</v>
      </c>
      <c r="B49" s="215" t="s">
        <v>762</v>
      </c>
      <c r="C49" s="14"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215" t="s">
        <v>763</v>
      </c>
      <c r="C50" s="14" t="s">
        <v>7</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215" t="s">
        <v>764</v>
      </c>
      <c r="C51" s="14"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ht="29" x14ac:dyDescent="0.35">
      <c r="A52" s="7">
        <v>40</v>
      </c>
      <c r="B52" s="215" t="s">
        <v>765</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215" t="s">
        <v>766</v>
      </c>
      <c r="C53" s="14" t="s">
        <v>5</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215" t="s">
        <v>767</v>
      </c>
      <c r="C54" s="14"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ht="29" x14ac:dyDescent="0.35">
      <c r="A55" s="7">
        <v>43</v>
      </c>
      <c r="B55" s="215" t="s">
        <v>768</v>
      </c>
      <c r="C55" s="14" t="s">
        <v>7</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x14ac:dyDescent="0.35">
      <c r="A56" s="7">
        <v>44</v>
      </c>
      <c r="B56" s="215" t="s">
        <v>769</v>
      </c>
      <c r="C56" s="14" t="s">
        <v>7</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ht="29" x14ac:dyDescent="0.35">
      <c r="A57" s="7">
        <v>45</v>
      </c>
      <c r="B57" s="215" t="s">
        <v>770</v>
      </c>
      <c r="C57" s="14"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x14ac:dyDescent="0.35">
      <c r="A58" s="7">
        <v>46</v>
      </c>
      <c r="B58" s="215" t="s">
        <v>771</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x14ac:dyDescent="0.35">
      <c r="A59" s="7">
        <v>47</v>
      </c>
      <c r="B59" s="305" t="s">
        <v>772</v>
      </c>
      <c r="C59" s="14"/>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29" x14ac:dyDescent="0.35">
      <c r="A60" s="7">
        <v>48</v>
      </c>
      <c r="B60" s="215" t="s">
        <v>773</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ht="29" x14ac:dyDescent="0.35">
      <c r="A61" s="7">
        <v>49</v>
      </c>
      <c r="B61" s="215" t="s">
        <v>774</v>
      </c>
      <c r="C61" s="14" t="s">
        <v>222</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307" t="s">
        <v>775</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ht="29" x14ac:dyDescent="0.35">
      <c r="A63" s="7">
        <v>51</v>
      </c>
      <c r="B63" s="307" t="s">
        <v>776</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x14ac:dyDescent="0.35">
      <c r="A64" s="7">
        <v>52</v>
      </c>
      <c r="B64" s="307" t="s">
        <v>749</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307" t="s">
        <v>777</v>
      </c>
      <c r="C65" s="14"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307" t="s">
        <v>778</v>
      </c>
      <c r="C66" s="14"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307" t="s">
        <v>779</v>
      </c>
      <c r="C67" s="14"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x14ac:dyDescent="0.35">
      <c r="A68" s="7">
        <v>56</v>
      </c>
      <c r="B68" s="307" t="s">
        <v>780</v>
      </c>
      <c r="C68" s="14"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307" t="s">
        <v>781</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307" t="s">
        <v>782</v>
      </c>
      <c r="C70" s="14" t="s">
        <v>7</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307" t="s">
        <v>783</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307" t="s">
        <v>784</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307" t="s">
        <v>785</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ht="43.5" x14ac:dyDescent="0.35">
      <c r="A74" s="7">
        <v>62</v>
      </c>
      <c r="B74" s="215" t="s">
        <v>786</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215" t="s">
        <v>787</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215" t="s">
        <v>788</v>
      </c>
      <c r="C76" s="14" t="s">
        <v>5</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215" t="s">
        <v>789</v>
      </c>
      <c r="C77" s="14" t="s">
        <v>222</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x14ac:dyDescent="0.35">
      <c r="A78" s="7">
        <v>66</v>
      </c>
      <c r="B78" s="307" t="s">
        <v>778</v>
      </c>
      <c r="C78" s="14" t="s">
        <v>5</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x14ac:dyDescent="0.35">
      <c r="A79" s="7">
        <v>67</v>
      </c>
      <c r="B79" s="307" t="s">
        <v>790</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307" t="s">
        <v>791</v>
      </c>
      <c r="C80" s="14" t="s">
        <v>7</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307" t="s">
        <v>779</v>
      </c>
      <c r="C81" s="14" t="s">
        <v>5</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307" t="s">
        <v>756</v>
      </c>
      <c r="C82" s="14" t="s">
        <v>7</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307" t="s">
        <v>792</v>
      </c>
      <c r="C83" s="14" t="s">
        <v>7</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ht="29" x14ac:dyDescent="0.35">
      <c r="A84" s="7">
        <v>72</v>
      </c>
      <c r="B84" s="307" t="s">
        <v>793</v>
      </c>
      <c r="C84" s="14"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307" t="s">
        <v>749</v>
      </c>
      <c r="C85" s="14" t="s">
        <v>6</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307" t="s">
        <v>782</v>
      </c>
      <c r="C86" s="14" t="s">
        <v>7</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307" t="s">
        <v>794</v>
      </c>
      <c r="C87" s="14" t="s">
        <v>7</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307" t="s">
        <v>795</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307" t="s">
        <v>796</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307" t="s">
        <v>797</v>
      </c>
      <c r="C90" s="14" t="s">
        <v>7</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307" t="s">
        <v>781</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307" t="s">
        <v>798</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x14ac:dyDescent="0.35">
      <c r="A93" s="7">
        <v>81</v>
      </c>
      <c r="B93" s="307" t="s">
        <v>799</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307" t="s">
        <v>775</v>
      </c>
      <c r="C94" s="14" t="s">
        <v>7</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307" t="s">
        <v>800</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307" t="s">
        <v>801</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307" t="s">
        <v>783</v>
      </c>
      <c r="C97" s="14" t="s">
        <v>5</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307" t="s">
        <v>802</v>
      </c>
      <c r="C98" s="14" t="s">
        <v>5</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307" t="s">
        <v>803</v>
      </c>
      <c r="C99" s="14" t="s">
        <v>6</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307" t="s">
        <v>804</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307" t="s">
        <v>805</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307" t="s">
        <v>750</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307" t="s">
        <v>806</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x14ac:dyDescent="0.35">
      <c r="A104" s="7">
        <v>92</v>
      </c>
      <c r="B104" s="307" t="s">
        <v>807</v>
      </c>
      <c r="C104" s="14"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307" t="s">
        <v>777</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215" t="s">
        <v>808</v>
      </c>
      <c r="C106" s="14" t="s">
        <v>6</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215" t="s">
        <v>809</v>
      </c>
      <c r="C107" s="14" t="s">
        <v>6</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29" x14ac:dyDescent="0.35">
      <c r="A108" s="7">
        <v>96</v>
      </c>
      <c r="B108" s="215" t="s">
        <v>810</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215" t="s">
        <v>811</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ht="29" x14ac:dyDescent="0.35">
      <c r="A110" s="7">
        <v>98</v>
      </c>
      <c r="B110" s="215" t="s">
        <v>812</v>
      </c>
      <c r="C110" s="14" t="s">
        <v>6</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ht="29" x14ac:dyDescent="0.35">
      <c r="A111" s="7">
        <v>99</v>
      </c>
      <c r="B111" s="215" t="s">
        <v>813</v>
      </c>
      <c r="C111" s="14" t="s">
        <v>7</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ht="43.5" x14ac:dyDescent="0.35">
      <c r="A112" s="7">
        <v>100</v>
      </c>
      <c r="B112" s="215" t="s">
        <v>814</v>
      </c>
      <c r="C112" s="14" t="s">
        <v>6</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29" x14ac:dyDescent="0.35">
      <c r="A113" s="7">
        <v>101</v>
      </c>
      <c r="B113" s="215" t="s">
        <v>815</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ht="43.5" x14ac:dyDescent="0.35">
      <c r="A114" s="7">
        <v>102</v>
      </c>
      <c r="B114" s="215" t="s">
        <v>816</v>
      </c>
      <c r="C114" s="14" t="s">
        <v>7</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215" t="s">
        <v>817</v>
      </c>
      <c r="C115" s="14"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215" t="s">
        <v>818</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29" x14ac:dyDescent="0.35">
      <c r="A117" s="7">
        <v>105</v>
      </c>
      <c r="B117" s="215" t="s">
        <v>819</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ht="29" x14ac:dyDescent="0.35">
      <c r="A118" s="7">
        <v>106</v>
      </c>
      <c r="B118" s="215" t="s">
        <v>820</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ht="29" x14ac:dyDescent="0.35">
      <c r="A119" s="7">
        <v>107</v>
      </c>
      <c r="B119" s="215" t="s">
        <v>821</v>
      </c>
      <c r="C119" s="14" t="s">
        <v>7</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ht="29" x14ac:dyDescent="0.35">
      <c r="A120" s="7">
        <v>108</v>
      </c>
      <c r="B120" s="215" t="s">
        <v>822</v>
      </c>
      <c r="C120" s="14" t="s">
        <v>7</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29" x14ac:dyDescent="0.35">
      <c r="A121" s="7">
        <v>109</v>
      </c>
      <c r="B121" s="215" t="s">
        <v>823</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ht="29" x14ac:dyDescent="0.35">
      <c r="A122" s="7">
        <v>110</v>
      </c>
      <c r="B122" s="215" t="s">
        <v>824</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ht="29" x14ac:dyDescent="0.35">
      <c r="A123" s="7">
        <v>111</v>
      </c>
      <c r="B123" s="215" t="s">
        <v>825</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ht="29" x14ac:dyDescent="0.35">
      <c r="A124" s="7">
        <v>112</v>
      </c>
      <c r="B124" s="215" t="s">
        <v>826</v>
      </c>
      <c r="C124" s="292" t="s">
        <v>5</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x14ac:dyDescent="0.35">
      <c r="A125" s="7">
        <v>113</v>
      </c>
      <c r="B125" s="215" t="s">
        <v>827</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215" t="s">
        <v>828</v>
      </c>
      <c r="C126" s="14" t="s">
        <v>7</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215" t="s">
        <v>829</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ht="29" x14ac:dyDescent="0.35">
      <c r="A128" s="7">
        <v>116</v>
      </c>
      <c r="B128" s="215" t="s">
        <v>830</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x14ac:dyDescent="0.35">
      <c r="A129" s="7">
        <v>117</v>
      </c>
      <c r="B129" s="215" t="s">
        <v>831</v>
      </c>
      <c r="C129" s="14" t="s">
        <v>6</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ht="29" x14ac:dyDescent="0.35">
      <c r="A130" s="7">
        <v>118</v>
      </c>
      <c r="B130" s="215" t="s">
        <v>832</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215" t="s">
        <v>833</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ht="29" x14ac:dyDescent="0.35">
      <c r="A132" s="7">
        <v>120</v>
      </c>
      <c r="B132" s="215" t="s">
        <v>834</v>
      </c>
      <c r="C132" s="14" t="s">
        <v>5</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215" t="s">
        <v>835</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ht="29" x14ac:dyDescent="0.35">
      <c r="A134" s="7">
        <v>122</v>
      </c>
      <c r="B134" s="215" t="s">
        <v>836</v>
      </c>
      <c r="C134" s="14" t="s">
        <v>7</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x14ac:dyDescent="0.35">
      <c r="A135" s="7">
        <v>123</v>
      </c>
      <c r="B135" s="215" t="s">
        <v>837</v>
      </c>
      <c r="C135" s="14" t="s">
        <v>7</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x14ac:dyDescent="0.35">
      <c r="A136" s="7">
        <v>124</v>
      </c>
      <c r="B136" s="215" t="s">
        <v>838</v>
      </c>
      <c r="C136" s="14" t="s">
        <v>6</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ht="43.5" x14ac:dyDescent="0.35">
      <c r="A137" s="7">
        <v>125</v>
      </c>
      <c r="B137" s="215" t="s">
        <v>839</v>
      </c>
      <c r="C137" s="14" t="s">
        <v>7</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ht="43.5" x14ac:dyDescent="0.35">
      <c r="A138" s="7">
        <v>126</v>
      </c>
      <c r="B138" s="215" t="s">
        <v>840</v>
      </c>
      <c r="C138" s="14" t="s">
        <v>6</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ht="29" x14ac:dyDescent="0.35">
      <c r="A139" s="7">
        <v>127</v>
      </c>
      <c r="B139" s="215" t="s">
        <v>841</v>
      </c>
      <c r="C139" s="14" t="s">
        <v>5</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29" x14ac:dyDescent="0.35">
      <c r="A140" s="7">
        <v>128</v>
      </c>
      <c r="B140" s="215" t="s">
        <v>842</v>
      </c>
      <c r="C140" s="292" t="s">
        <v>6</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ht="29" x14ac:dyDescent="0.35">
      <c r="A141" s="7">
        <v>129</v>
      </c>
      <c r="B141" s="215" t="s">
        <v>843</v>
      </c>
      <c r="C141" s="14" t="s">
        <v>7</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215" t="s">
        <v>844</v>
      </c>
      <c r="C142" s="14" t="s">
        <v>7</v>
      </c>
      <c r="D142" s="231"/>
      <c r="E142" s="299"/>
      <c r="F142" s="215" t="str">
        <f t="shared" ref="F142:F173" si="4">IF($D$10=$A$9,"N/A",$D$10)</f>
        <v>N/A</v>
      </c>
      <c r="G142" s="6"/>
      <c r="AA142" s="15" t="str">
        <f t="shared" ref="AA142:AA173"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ht="29" x14ac:dyDescent="0.35">
      <c r="A143" s="7">
        <v>131</v>
      </c>
      <c r="B143" s="215" t="s">
        <v>845</v>
      </c>
      <c r="C143" s="14" t="s">
        <v>7</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ht="29" x14ac:dyDescent="0.35">
      <c r="A144" s="7">
        <v>132</v>
      </c>
      <c r="B144" s="215" t="s">
        <v>846</v>
      </c>
      <c r="C144" s="14" t="s">
        <v>5</v>
      </c>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305" t="s">
        <v>847</v>
      </c>
      <c r="C145" s="14"/>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ht="29" x14ac:dyDescent="0.35">
      <c r="A146" s="7">
        <v>134</v>
      </c>
      <c r="B146" s="215" t="s">
        <v>848</v>
      </c>
      <c r="C146" s="14" t="s">
        <v>5</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ht="29" x14ac:dyDescent="0.35">
      <c r="A147" s="7">
        <v>135</v>
      </c>
      <c r="B147" s="215" t="s">
        <v>849</v>
      </c>
      <c r="C147" s="14" t="s">
        <v>5</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x14ac:dyDescent="0.35">
      <c r="A148" s="7">
        <v>136</v>
      </c>
      <c r="B148" s="215" t="s">
        <v>850</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ht="29" x14ac:dyDescent="0.35">
      <c r="A149" s="7">
        <v>137</v>
      </c>
      <c r="B149" s="215" t="s">
        <v>851</v>
      </c>
      <c r="C149" s="14" t="s">
        <v>6</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x14ac:dyDescent="0.35">
      <c r="A150" s="7">
        <v>138</v>
      </c>
      <c r="B150" s="305" t="s">
        <v>852</v>
      </c>
      <c r="C150" s="14"/>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58" x14ac:dyDescent="0.35">
      <c r="A151" s="7">
        <v>139</v>
      </c>
      <c r="B151" s="215" t="s">
        <v>853</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ht="43.5" x14ac:dyDescent="0.35">
      <c r="A152" s="7">
        <v>140</v>
      </c>
      <c r="B152" s="215" t="s">
        <v>854</v>
      </c>
      <c r="C152" s="14" t="s">
        <v>5</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29" x14ac:dyDescent="0.35">
      <c r="A153" s="7">
        <v>141</v>
      </c>
      <c r="B153" s="215" t="s">
        <v>855</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x14ac:dyDescent="0.35">
      <c r="A154" s="7">
        <v>142</v>
      </c>
      <c r="B154" s="215" t="s">
        <v>856</v>
      </c>
      <c r="C154" s="292" t="s">
        <v>5</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x14ac:dyDescent="0.35">
      <c r="A155" s="7">
        <v>143</v>
      </c>
      <c r="B155" s="215" t="s">
        <v>857</v>
      </c>
      <c r="C155" s="14" t="s">
        <v>5</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ht="29" x14ac:dyDescent="0.35">
      <c r="A156" s="7">
        <v>144</v>
      </c>
      <c r="B156" s="215" t="s">
        <v>858</v>
      </c>
      <c r="C156" s="14" t="s">
        <v>5</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215" t="s">
        <v>859</v>
      </c>
      <c r="C157" s="14" t="s">
        <v>5</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ht="29" x14ac:dyDescent="0.35">
      <c r="A158" s="7">
        <v>146</v>
      </c>
      <c r="B158" s="215" t="s">
        <v>860</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x14ac:dyDescent="0.35">
      <c r="A159" s="7">
        <v>147</v>
      </c>
      <c r="B159" s="215" t="s">
        <v>861</v>
      </c>
      <c r="C159" s="14" t="s">
        <v>7</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x14ac:dyDescent="0.35">
      <c r="A160" s="7">
        <v>148</v>
      </c>
      <c r="B160" s="215" t="s">
        <v>862</v>
      </c>
      <c r="C160" s="14" t="s">
        <v>6</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ht="29" x14ac:dyDescent="0.35">
      <c r="A161" s="7">
        <v>149</v>
      </c>
      <c r="B161" s="215" t="s">
        <v>863</v>
      </c>
      <c r="C161" s="14" t="s">
        <v>6</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x14ac:dyDescent="0.35">
      <c r="A162" s="7">
        <v>150</v>
      </c>
      <c r="B162" s="215" t="s">
        <v>864</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305" t="s">
        <v>865</v>
      </c>
      <c r="C163" s="14"/>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ht="29" x14ac:dyDescent="0.35">
      <c r="A164" s="7">
        <v>152</v>
      </c>
      <c r="B164" s="215" t="s">
        <v>866</v>
      </c>
      <c r="C164" s="14" t="s">
        <v>6</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x14ac:dyDescent="0.35">
      <c r="A165" s="7">
        <v>153</v>
      </c>
      <c r="B165" s="215" t="s">
        <v>867</v>
      </c>
      <c r="C165" s="14"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ht="43.5" x14ac:dyDescent="0.35">
      <c r="A166" s="7">
        <v>154</v>
      </c>
      <c r="B166" s="215" t="s">
        <v>868</v>
      </c>
      <c r="C166" s="14" t="s">
        <v>7</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ht="29" x14ac:dyDescent="0.35">
      <c r="A167" s="7">
        <v>155</v>
      </c>
      <c r="B167" s="215" t="s">
        <v>869</v>
      </c>
      <c r="C167" s="14" t="s">
        <v>7</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x14ac:dyDescent="0.35">
      <c r="A168" s="7">
        <v>156</v>
      </c>
      <c r="B168" s="305" t="s">
        <v>127</v>
      </c>
      <c r="C168" s="14"/>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ht="43.5" x14ac:dyDescent="0.35">
      <c r="A169" s="7">
        <v>157</v>
      </c>
      <c r="B169" s="215" t="s">
        <v>870</v>
      </c>
      <c r="C169" s="14" t="s">
        <v>6</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ht="29" x14ac:dyDescent="0.35">
      <c r="A170" s="7">
        <v>158</v>
      </c>
      <c r="B170" s="215" t="s">
        <v>871</v>
      </c>
      <c r="C170" s="292" t="s">
        <v>5</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x14ac:dyDescent="0.35">
      <c r="A171" s="7">
        <v>159</v>
      </c>
      <c r="B171" s="215" t="s">
        <v>872</v>
      </c>
      <c r="C171" s="14" t="s">
        <v>6</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x14ac:dyDescent="0.35">
      <c r="A172" s="7">
        <v>160</v>
      </c>
      <c r="B172" s="215" t="s">
        <v>873</v>
      </c>
      <c r="C172" s="14" t="s">
        <v>6</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29" x14ac:dyDescent="0.35">
      <c r="A173" s="7">
        <v>161</v>
      </c>
      <c r="B173" s="215" t="s">
        <v>874</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B6:G6"/>
    <mergeCell ref="B7:G7"/>
    <mergeCell ref="B8:G8"/>
    <mergeCell ref="A9:G9"/>
    <mergeCell ref="A1:G1"/>
    <mergeCell ref="B2:G2"/>
    <mergeCell ref="B3:G3"/>
    <mergeCell ref="B4:G4"/>
    <mergeCell ref="B5:G5"/>
  </mergeCells>
  <conditionalFormatting sqref="A13:A173 C13:E173 G13:G173">
    <cfRule type="expression" dxfId="126" priority="5">
      <formula>$C13=""</formula>
    </cfRule>
  </conditionalFormatting>
  <conditionalFormatting sqref="B13:B173">
    <cfRule type="expression" dxfId="125" priority="4">
      <formula>$C13=""</formula>
    </cfRule>
  </conditionalFormatting>
  <conditionalFormatting sqref="F13:F173">
    <cfRule type="expression" dxfId="124" priority="3">
      <formula>$C13=""</formula>
    </cfRule>
  </conditionalFormatting>
  <conditionalFormatting sqref="A1:G1">
    <cfRule type="cellIs" dxfId="123"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73">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&amp;"Calibri,Italic"&amp;11Cash Receipting</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FormatSpecs">
                <anchor moveWithCells="1" sizeWithCells="1">
                  <from>
                    <xdr:col>28</xdr:col>
                    <xdr:colOff>184150</xdr:colOff>
                    <xdr:row>12</xdr:row>
                    <xdr:rowOff>76200</xdr:rowOff>
                  </from>
                  <to>
                    <xdr:col>28</xdr:col>
                    <xdr:colOff>450850</xdr:colOff>
                    <xdr:row>17</xdr:row>
                    <xdr:rowOff>146050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I116"/>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SUBTOTAL(3,A13:A116)</f>
        <v>104</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Panel'!F51&amp;" - "&amp;'Control Panel'!E51</f>
        <v>4.6 - Contract Management</v>
      </c>
      <c r="B10" s="481"/>
      <c r="C10" s="481"/>
      <c r="D10" s="482" t="str">
        <f>A9</f>
        <v>Replace this text with the primary product name(s) which satisfy requirements.</v>
      </c>
      <c r="E10" s="482"/>
      <c r="F10" s="482"/>
      <c r="G10" s="482"/>
    </row>
    <row r="11" spans="1:35" x14ac:dyDescent="0.35">
      <c r="A11" s="480" t="s">
        <v>875</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215" t="s">
        <v>727</v>
      </c>
      <c r="C13" s="14"/>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ht="29" x14ac:dyDescent="0.35">
      <c r="A14" s="7">
        <v>2</v>
      </c>
      <c r="B14" s="215" t="s">
        <v>876</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ht="29" x14ac:dyDescent="0.35">
      <c r="A15" s="7">
        <v>3</v>
      </c>
      <c r="B15" s="308" t="s">
        <v>877</v>
      </c>
      <c r="C15" s="14" t="s">
        <v>222</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306" t="s">
        <v>878</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309" t="s">
        <v>879</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306" t="s">
        <v>880</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306" t="s">
        <v>881</v>
      </c>
      <c r="C19" s="14" t="s">
        <v>5</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306" t="s">
        <v>882</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306" t="s">
        <v>883</v>
      </c>
      <c r="C21" s="14" t="s">
        <v>5</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306" t="s">
        <v>884</v>
      </c>
      <c r="C22" s="14" t="s">
        <v>5</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306" t="s">
        <v>885</v>
      </c>
      <c r="C23" s="14" t="s">
        <v>5</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ht="29" x14ac:dyDescent="0.35">
      <c r="A24" s="7">
        <v>12</v>
      </c>
      <c r="B24" s="306" t="s">
        <v>886</v>
      </c>
      <c r="C24" s="14" t="s">
        <v>5</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306" t="s">
        <v>887</v>
      </c>
      <c r="C25" s="14" t="s">
        <v>5</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306" t="s">
        <v>888</v>
      </c>
      <c r="C26" s="14" t="s">
        <v>5</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306" t="s">
        <v>889</v>
      </c>
      <c r="C27" s="14" t="s">
        <v>5</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306" t="s">
        <v>798</v>
      </c>
      <c r="C28" s="14" t="s">
        <v>5</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306" t="s">
        <v>890</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x14ac:dyDescent="0.35">
      <c r="A30" s="7">
        <v>18</v>
      </c>
      <c r="B30" s="306" t="s">
        <v>891</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x14ac:dyDescent="0.35">
      <c r="A31" s="7">
        <v>19</v>
      </c>
      <c r="B31" s="306" t="s">
        <v>892</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ht="29" x14ac:dyDescent="0.35">
      <c r="A32" s="7">
        <v>20</v>
      </c>
      <c r="B32" s="306" t="s">
        <v>893</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306" t="s">
        <v>894</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306" t="s">
        <v>895</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306" t="s">
        <v>896</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306" t="s">
        <v>897</v>
      </c>
      <c r="C36" s="14" t="s">
        <v>5</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306" t="s">
        <v>898</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306" t="s">
        <v>899</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306" t="s">
        <v>900</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ht="43.5" x14ac:dyDescent="0.35">
      <c r="A40" s="7">
        <v>28</v>
      </c>
      <c r="B40" s="306" t="s">
        <v>901</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306" t="s">
        <v>902</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306" t="s">
        <v>903</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29" x14ac:dyDescent="0.35">
      <c r="A43" s="7">
        <v>31</v>
      </c>
      <c r="B43" s="306" t="s">
        <v>904</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ht="29" x14ac:dyDescent="0.35">
      <c r="A44" s="7">
        <v>32</v>
      </c>
      <c r="B44" s="306" t="s">
        <v>905</v>
      </c>
      <c r="C44" s="14"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ht="43.5" x14ac:dyDescent="0.35">
      <c r="A45" s="7">
        <v>33</v>
      </c>
      <c r="B45" s="308" t="s">
        <v>906</v>
      </c>
      <c r="C45" s="14" t="s">
        <v>6</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ht="29" x14ac:dyDescent="0.35">
      <c r="A46" s="7">
        <v>34</v>
      </c>
      <c r="B46" s="308" t="s">
        <v>907</v>
      </c>
      <c r="C46" s="14"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ht="29" x14ac:dyDescent="0.35">
      <c r="A47" s="7">
        <v>35</v>
      </c>
      <c r="B47" s="10" t="s">
        <v>908</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10" t="s">
        <v>909</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x14ac:dyDescent="0.35">
      <c r="A49" s="7">
        <v>37</v>
      </c>
      <c r="B49" s="310" t="s">
        <v>910</v>
      </c>
      <c r="C49" s="14"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x14ac:dyDescent="0.35">
      <c r="A50" s="7">
        <v>38</v>
      </c>
      <c r="B50" s="310" t="s">
        <v>911</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10" t="s">
        <v>912</v>
      </c>
      <c r="C51" s="14"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ht="29" x14ac:dyDescent="0.35">
      <c r="A52" s="7">
        <v>40</v>
      </c>
      <c r="B52" s="10" t="s">
        <v>913</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10" t="s">
        <v>914</v>
      </c>
      <c r="C53" s="14" t="s">
        <v>6</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ht="29" x14ac:dyDescent="0.35">
      <c r="A54" s="7">
        <v>42</v>
      </c>
      <c r="B54" s="308" t="s">
        <v>915</v>
      </c>
      <c r="C54" s="292" t="s">
        <v>7</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x14ac:dyDescent="0.35">
      <c r="A55" s="7">
        <v>43</v>
      </c>
      <c r="B55" s="310" t="s">
        <v>916</v>
      </c>
      <c r="C55" s="14"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43.5" x14ac:dyDescent="0.35">
      <c r="A56" s="7">
        <v>44</v>
      </c>
      <c r="B56" s="308" t="s">
        <v>917</v>
      </c>
      <c r="C56" s="14" t="s">
        <v>7</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311" t="s">
        <v>918</v>
      </c>
      <c r="C57" s="14"/>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29" x14ac:dyDescent="0.35">
      <c r="A58" s="7">
        <v>46</v>
      </c>
      <c r="B58" s="215" t="s">
        <v>919</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x14ac:dyDescent="0.35">
      <c r="A59" s="7">
        <v>47</v>
      </c>
      <c r="B59" s="310" t="s">
        <v>920</v>
      </c>
      <c r="C59" s="14" t="s">
        <v>222</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x14ac:dyDescent="0.35">
      <c r="A60" s="7">
        <v>48</v>
      </c>
      <c r="B60" s="312" t="s">
        <v>921</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ht="43.5" x14ac:dyDescent="0.35">
      <c r="A61" s="7">
        <v>49</v>
      </c>
      <c r="B61" s="312" t="s">
        <v>922</v>
      </c>
      <c r="C61" s="14"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312" t="s">
        <v>923</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312" t="s">
        <v>924</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x14ac:dyDescent="0.35">
      <c r="A64" s="7">
        <v>52</v>
      </c>
      <c r="B64" s="10" t="s">
        <v>925</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10" t="s">
        <v>926</v>
      </c>
      <c r="C65" s="14" t="s">
        <v>6</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10" t="s">
        <v>927</v>
      </c>
      <c r="C66" s="14"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215" t="s">
        <v>928</v>
      </c>
      <c r="C67" s="14"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29" x14ac:dyDescent="0.35">
      <c r="A68" s="7">
        <v>56</v>
      </c>
      <c r="B68" s="215" t="s">
        <v>929</v>
      </c>
      <c r="C68" s="14"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297" t="s">
        <v>930</v>
      </c>
      <c r="C69" s="14"/>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ht="29" x14ac:dyDescent="0.35">
      <c r="A70" s="7">
        <v>58</v>
      </c>
      <c r="B70" s="10" t="s">
        <v>931</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ht="29" x14ac:dyDescent="0.35">
      <c r="A71" s="7">
        <v>59</v>
      </c>
      <c r="B71" s="10" t="s">
        <v>932</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10" t="s">
        <v>933</v>
      </c>
      <c r="C72" s="292"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x14ac:dyDescent="0.35">
      <c r="A73" s="7">
        <v>61</v>
      </c>
      <c r="B73" s="10" t="s">
        <v>934</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x14ac:dyDescent="0.35">
      <c r="A74" s="7">
        <v>62</v>
      </c>
      <c r="B74" s="10" t="s">
        <v>935</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x14ac:dyDescent="0.35">
      <c r="A75" s="7">
        <v>63</v>
      </c>
      <c r="B75" s="10" t="s">
        <v>936</v>
      </c>
      <c r="C75" s="292" t="s">
        <v>6</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ht="29" x14ac:dyDescent="0.35">
      <c r="A76" s="7">
        <v>64</v>
      </c>
      <c r="B76" s="310" t="s">
        <v>937</v>
      </c>
      <c r="C76" s="14" t="s">
        <v>5</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10" t="s">
        <v>938</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29" x14ac:dyDescent="0.35">
      <c r="A78" s="7">
        <v>66</v>
      </c>
      <c r="B78" s="308" t="s">
        <v>939</v>
      </c>
      <c r="C78" s="14" t="s">
        <v>5</v>
      </c>
      <c r="D78" s="231"/>
      <c r="E78" s="299"/>
      <c r="F78" s="215" t="str">
        <f t="shared" ref="F78:F116" si="2">IF($D$10=$A$9,"N/A",$D$10)</f>
        <v>N/A</v>
      </c>
      <c r="G78" s="6"/>
      <c r="AA78" s="15" t="str">
        <f t="shared" ref="AA78:AA116"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29" x14ac:dyDescent="0.35">
      <c r="A79" s="7">
        <v>67</v>
      </c>
      <c r="B79" s="308" t="s">
        <v>940</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ht="29" x14ac:dyDescent="0.35">
      <c r="A80" s="7">
        <v>68</v>
      </c>
      <c r="B80" s="10" t="s">
        <v>941</v>
      </c>
      <c r="C80" s="14" t="s">
        <v>222</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306" t="s">
        <v>942</v>
      </c>
      <c r="C81" s="14" t="s">
        <v>5</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306" t="s">
        <v>943</v>
      </c>
      <c r="C82" s="14" t="s">
        <v>6</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x14ac:dyDescent="0.35">
      <c r="A83" s="7">
        <v>71</v>
      </c>
      <c r="B83" s="306" t="s">
        <v>944</v>
      </c>
      <c r="C83" s="14"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x14ac:dyDescent="0.35">
      <c r="A84" s="7">
        <v>72</v>
      </c>
      <c r="B84" s="306" t="s">
        <v>945</v>
      </c>
      <c r="C84" s="14" t="s">
        <v>5</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306" t="s">
        <v>946</v>
      </c>
      <c r="C85" s="14" t="s">
        <v>5</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306" t="s">
        <v>947</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306" t="s">
        <v>948</v>
      </c>
      <c r="C87" s="14" t="s">
        <v>5</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306" t="s">
        <v>949</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306" t="s">
        <v>950</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ht="29" x14ac:dyDescent="0.35">
      <c r="A90" s="7">
        <v>78</v>
      </c>
      <c r="B90" s="10" t="s">
        <v>951</v>
      </c>
      <c r="C90" s="14" t="s">
        <v>5</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ht="29" x14ac:dyDescent="0.35">
      <c r="A91" s="7">
        <v>79</v>
      </c>
      <c r="B91" s="10" t="s">
        <v>952</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ht="29" x14ac:dyDescent="0.35">
      <c r="A92" s="7">
        <v>80</v>
      </c>
      <c r="B92" s="10" t="s">
        <v>953</v>
      </c>
      <c r="C92" s="292"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x14ac:dyDescent="0.35">
      <c r="A93" s="7">
        <v>81</v>
      </c>
      <c r="B93" s="10" t="s">
        <v>954</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ht="29" x14ac:dyDescent="0.35">
      <c r="A94" s="7">
        <v>82</v>
      </c>
      <c r="B94" s="10" t="s">
        <v>955</v>
      </c>
      <c r="C94" s="14"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ht="29" x14ac:dyDescent="0.35">
      <c r="A95" s="7">
        <v>83</v>
      </c>
      <c r="B95" s="10" t="s">
        <v>956</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ht="58" x14ac:dyDescent="0.35">
      <c r="A96" s="7">
        <v>84</v>
      </c>
      <c r="B96" s="10" t="s">
        <v>957</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ht="29" x14ac:dyDescent="0.35">
      <c r="A97" s="7">
        <v>85</v>
      </c>
      <c r="B97" s="10" t="s">
        <v>958</v>
      </c>
      <c r="C97" s="14" t="s">
        <v>7</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303" t="s">
        <v>959</v>
      </c>
      <c r="C98" s="14"/>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ht="29" x14ac:dyDescent="0.35">
      <c r="A99" s="7">
        <v>87</v>
      </c>
      <c r="B99" s="308" t="s">
        <v>960</v>
      </c>
      <c r="C99" s="292" t="s">
        <v>222</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306" t="s">
        <v>961</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306" t="s">
        <v>962</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306" t="s">
        <v>963</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ht="29" x14ac:dyDescent="0.35">
      <c r="A103" s="7">
        <v>91</v>
      </c>
      <c r="B103" s="215" t="s">
        <v>964</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ht="29" x14ac:dyDescent="0.35">
      <c r="A104" s="7">
        <v>92</v>
      </c>
      <c r="B104" s="308" t="s">
        <v>965</v>
      </c>
      <c r="C104" s="14"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ht="43.5" x14ac:dyDescent="0.35">
      <c r="A105" s="7">
        <v>93</v>
      </c>
      <c r="B105" s="310" t="s">
        <v>966</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10" t="s">
        <v>967</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10" t="s">
        <v>968</v>
      </c>
      <c r="C107" s="14"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43.5" x14ac:dyDescent="0.35">
      <c r="A108" s="7">
        <v>96</v>
      </c>
      <c r="B108" s="10" t="s">
        <v>969</v>
      </c>
      <c r="C108" s="292"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10" t="s">
        <v>970</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ht="29" x14ac:dyDescent="0.35">
      <c r="A110" s="7">
        <v>98</v>
      </c>
      <c r="B110" s="10" t="s">
        <v>971</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ht="29" x14ac:dyDescent="0.35">
      <c r="A111" s="7">
        <v>99</v>
      </c>
      <c r="B111" s="10" t="s">
        <v>972</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297" t="s">
        <v>127</v>
      </c>
      <c r="C112" s="14"/>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43.5" x14ac:dyDescent="0.35">
      <c r="A113" s="7">
        <v>101</v>
      </c>
      <c r="B113" s="10" t="s">
        <v>973</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10" t="s">
        <v>974</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ht="29" x14ac:dyDescent="0.35">
      <c r="A115" s="7">
        <v>103</v>
      </c>
      <c r="B115" s="10" t="s">
        <v>975</v>
      </c>
      <c r="C115" s="292"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ht="43.5" x14ac:dyDescent="0.35">
      <c r="A116" s="7">
        <v>104</v>
      </c>
      <c r="B116" s="10" t="s">
        <v>976</v>
      </c>
      <c r="C116" s="292"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16 C13:E116 G13:G116">
    <cfRule type="expression" dxfId="121" priority="5">
      <formula>$C13=""</formula>
    </cfRule>
  </conditionalFormatting>
  <conditionalFormatting sqref="B13:B116">
    <cfRule type="expression" dxfId="120" priority="4">
      <formula>$C13=""</formula>
    </cfRule>
  </conditionalFormatting>
  <conditionalFormatting sqref="F13:F116">
    <cfRule type="expression" dxfId="119" priority="3">
      <formula>$C13=""</formula>
    </cfRule>
  </conditionalFormatting>
  <conditionalFormatting sqref="A1:G1">
    <cfRule type="cellIs" dxfId="118"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16">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&amp;"Calibri,Italic"&amp;11Contract Management</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FormatSpecs">
                <anchor moveWithCells="1" sizeWithCells="1">
                  <from>
                    <xdr:col>28</xdr:col>
                    <xdr:colOff>152400</xdr:colOff>
                    <xdr:row>12</xdr:row>
                    <xdr:rowOff>95250</xdr:rowOff>
                  </from>
                  <to>
                    <xdr:col>28</xdr:col>
                    <xdr:colOff>419100</xdr:colOff>
                    <xdr:row>17</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D13:D116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I202"/>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SUBTOTAL(3,A13:A202)</f>
        <v>190</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Panel'!F52&amp;" - "&amp;'Control Panel'!E52</f>
        <v>4.7 - Fixed Assets</v>
      </c>
      <c r="B10" s="481"/>
      <c r="C10" s="481"/>
      <c r="D10" s="482" t="str">
        <f>A9</f>
        <v>Replace this text with the primary product name(s) which satisfy requirements.</v>
      </c>
      <c r="E10" s="482"/>
      <c r="F10" s="482"/>
      <c r="G10" s="482"/>
    </row>
    <row r="11" spans="1:35" x14ac:dyDescent="0.35">
      <c r="A11" s="480" t="s">
        <v>977</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305" t="s">
        <v>727</v>
      </c>
      <c r="C13" s="313"/>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x14ac:dyDescent="0.35">
      <c r="A14" s="7">
        <v>2</v>
      </c>
      <c r="B14" s="215" t="s">
        <v>978</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215" t="s">
        <v>979</v>
      </c>
      <c r="C15" s="14" t="s">
        <v>222</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x14ac:dyDescent="0.35">
      <c r="A16" s="7">
        <v>4</v>
      </c>
      <c r="B16" s="215" t="s">
        <v>980</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x14ac:dyDescent="0.35">
      <c r="A17" s="7">
        <v>5</v>
      </c>
      <c r="B17" s="215" t="s">
        <v>981</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x14ac:dyDescent="0.35">
      <c r="A18" s="7">
        <v>6</v>
      </c>
      <c r="B18" s="215" t="s">
        <v>1156</v>
      </c>
      <c r="C18" s="14" t="s">
        <v>222</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306" t="s">
        <v>982</v>
      </c>
      <c r="C19" s="14" t="s">
        <v>6</v>
      </c>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x14ac:dyDescent="0.35">
      <c r="A20" s="7">
        <v>8</v>
      </c>
      <c r="B20" s="306" t="s">
        <v>983</v>
      </c>
      <c r="C20" s="14" t="s">
        <v>6</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x14ac:dyDescent="0.35">
      <c r="A21" s="7">
        <v>9</v>
      </c>
      <c r="B21" s="306" t="s">
        <v>984</v>
      </c>
      <c r="C21" s="14" t="s">
        <v>6</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306" t="s">
        <v>985</v>
      </c>
      <c r="C22" s="14" t="s">
        <v>6</v>
      </c>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x14ac:dyDescent="0.35">
      <c r="A23" s="7">
        <v>11</v>
      </c>
      <c r="B23" s="306" t="s">
        <v>986</v>
      </c>
      <c r="C23" s="14" t="s">
        <v>6</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306" t="s">
        <v>987</v>
      </c>
      <c r="C24" s="14" t="s">
        <v>6</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306" t="s">
        <v>988</v>
      </c>
      <c r="C25" s="14" t="s">
        <v>6</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306" t="s">
        <v>989</v>
      </c>
      <c r="C26" s="14" t="s">
        <v>6</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306" t="s">
        <v>990</v>
      </c>
      <c r="C27" s="14" t="s">
        <v>6</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306" t="s">
        <v>991</v>
      </c>
      <c r="C28" s="14" t="s">
        <v>6</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x14ac:dyDescent="0.35">
      <c r="A29" s="7">
        <v>17</v>
      </c>
      <c r="B29" s="306" t="s">
        <v>992</v>
      </c>
      <c r="C29" s="14" t="s">
        <v>5</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29" x14ac:dyDescent="0.35">
      <c r="A30" s="7">
        <v>18</v>
      </c>
      <c r="B30" s="314" t="s">
        <v>993</v>
      </c>
      <c r="C30" s="14" t="s">
        <v>5</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215" t="s">
        <v>1157</v>
      </c>
      <c r="C31" s="14" t="s">
        <v>5</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215" t="s">
        <v>994</v>
      </c>
      <c r="C32" s="14" t="s">
        <v>5</v>
      </c>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x14ac:dyDescent="0.35">
      <c r="A33" s="7">
        <v>21</v>
      </c>
      <c r="B33" s="215" t="s">
        <v>995</v>
      </c>
      <c r="C33" s="14" t="s">
        <v>5</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215" t="s">
        <v>996</v>
      </c>
      <c r="C34" s="14" t="s">
        <v>5</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x14ac:dyDescent="0.35">
      <c r="A35" s="7">
        <v>23</v>
      </c>
      <c r="B35" s="305" t="s">
        <v>997</v>
      </c>
      <c r="C35" s="14"/>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x14ac:dyDescent="0.35">
      <c r="A36" s="7">
        <v>24</v>
      </c>
      <c r="B36" s="215" t="s">
        <v>998</v>
      </c>
      <c r="C36" s="292" t="s">
        <v>222</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x14ac:dyDescent="0.35">
      <c r="A37" s="7">
        <v>25</v>
      </c>
      <c r="B37" s="215" t="s">
        <v>999</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215" t="s">
        <v>1000</v>
      </c>
      <c r="C38" s="14" t="s">
        <v>5</v>
      </c>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215" t="s">
        <v>1001</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x14ac:dyDescent="0.35">
      <c r="A40" s="7">
        <v>28</v>
      </c>
      <c r="B40" s="215" t="s">
        <v>1002</v>
      </c>
      <c r="C40" s="14" t="s">
        <v>6</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x14ac:dyDescent="0.35">
      <c r="A41" s="7">
        <v>29</v>
      </c>
      <c r="B41" s="306" t="s">
        <v>798</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x14ac:dyDescent="0.35">
      <c r="A42" s="7">
        <v>30</v>
      </c>
      <c r="B42" s="215" t="s">
        <v>1003</v>
      </c>
      <c r="C42" s="14" t="s">
        <v>222</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x14ac:dyDescent="0.35">
      <c r="A43" s="7">
        <v>31</v>
      </c>
      <c r="B43" s="215" t="s">
        <v>999</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215" t="s">
        <v>1000</v>
      </c>
      <c r="C44" s="14" t="s">
        <v>5</v>
      </c>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ht="29" x14ac:dyDescent="0.35">
      <c r="A45" s="7">
        <v>33</v>
      </c>
      <c r="B45" s="215" t="s">
        <v>1004</v>
      </c>
      <c r="C45" s="14" t="s">
        <v>222</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x14ac:dyDescent="0.35">
      <c r="A46" s="7">
        <v>34</v>
      </c>
      <c r="B46" s="215" t="s">
        <v>1005</v>
      </c>
      <c r="C46" s="14" t="s">
        <v>5</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215" t="s">
        <v>1006</v>
      </c>
      <c r="C47" s="14" t="s">
        <v>5</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ht="29" x14ac:dyDescent="0.35">
      <c r="A48" s="7">
        <v>36</v>
      </c>
      <c r="B48" s="215" t="s">
        <v>1007</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x14ac:dyDescent="0.35">
      <c r="A49" s="7">
        <v>37</v>
      </c>
      <c r="B49" s="215" t="s">
        <v>1008</v>
      </c>
      <c r="C49" s="292"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ht="43.5" x14ac:dyDescent="0.35">
      <c r="A50" s="7">
        <v>38</v>
      </c>
      <c r="B50" s="304" t="s">
        <v>1009</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ht="29" x14ac:dyDescent="0.35">
      <c r="A51" s="7">
        <v>39</v>
      </c>
      <c r="B51" s="304" t="s">
        <v>1010</v>
      </c>
      <c r="C51" s="292"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ht="29" x14ac:dyDescent="0.35">
      <c r="A52" s="7">
        <v>40</v>
      </c>
      <c r="B52" s="304" t="s">
        <v>1011</v>
      </c>
      <c r="C52" s="292"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ht="43.5" x14ac:dyDescent="0.35">
      <c r="A53" s="7">
        <v>41</v>
      </c>
      <c r="B53" s="304" t="s">
        <v>1012</v>
      </c>
      <c r="C53" s="292" t="s">
        <v>5</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ht="43.5" x14ac:dyDescent="0.35">
      <c r="A54" s="7">
        <v>42</v>
      </c>
      <c r="B54" s="10" t="s">
        <v>1013</v>
      </c>
      <c r="C54" s="292"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ht="29" x14ac:dyDescent="0.35">
      <c r="A55" s="7">
        <v>43</v>
      </c>
      <c r="B55" s="10" t="s">
        <v>1014</v>
      </c>
      <c r="C55" s="292"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29" x14ac:dyDescent="0.35">
      <c r="A56" s="7">
        <v>44</v>
      </c>
      <c r="B56" s="304" t="s">
        <v>1015</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ht="43.5" x14ac:dyDescent="0.35">
      <c r="A57" s="7">
        <v>45</v>
      </c>
      <c r="B57" s="10" t="s">
        <v>1016</v>
      </c>
      <c r="C57" s="14"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29" x14ac:dyDescent="0.35">
      <c r="A58" s="7">
        <v>46</v>
      </c>
      <c r="B58" s="10" t="s">
        <v>1017</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29" x14ac:dyDescent="0.35">
      <c r="A59" s="7">
        <v>47</v>
      </c>
      <c r="B59" s="10" t="s">
        <v>1018</v>
      </c>
      <c r="C59" s="14" t="s">
        <v>222</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x14ac:dyDescent="0.35">
      <c r="A60" s="7">
        <v>48</v>
      </c>
      <c r="B60" s="306" t="s">
        <v>1019</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306" t="s">
        <v>1020</v>
      </c>
      <c r="C61" s="14"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306" t="s">
        <v>1021</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x14ac:dyDescent="0.35">
      <c r="A63" s="7">
        <v>51</v>
      </c>
      <c r="B63" s="10" t="s">
        <v>1022</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x14ac:dyDescent="0.35">
      <c r="A64" s="7">
        <v>52</v>
      </c>
      <c r="B64" s="304" t="s">
        <v>1023</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x14ac:dyDescent="0.35">
      <c r="A65" s="7">
        <v>53</v>
      </c>
      <c r="B65" s="304" t="s">
        <v>1024</v>
      </c>
      <c r="C65" s="14"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304" t="s">
        <v>1025</v>
      </c>
      <c r="C66" s="14" t="s">
        <v>6</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x14ac:dyDescent="0.35">
      <c r="A67" s="7">
        <v>55</v>
      </c>
      <c r="B67" s="315" t="s">
        <v>1026</v>
      </c>
      <c r="C67" s="14"/>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x14ac:dyDescent="0.35">
      <c r="A68" s="7">
        <v>56</v>
      </c>
      <c r="B68" s="10" t="s">
        <v>1027</v>
      </c>
      <c r="C68" s="14" t="s">
        <v>7</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ht="29" x14ac:dyDescent="0.35">
      <c r="A69" s="7">
        <v>57</v>
      </c>
      <c r="B69" s="10" t="s">
        <v>1028</v>
      </c>
      <c r="C69" s="14" t="s">
        <v>7</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ht="29" x14ac:dyDescent="0.35">
      <c r="A70" s="7">
        <v>58</v>
      </c>
      <c r="B70" s="10" t="s">
        <v>1029</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x14ac:dyDescent="0.35">
      <c r="A71" s="7">
        <v>59</v>
      </c>
      <c r="B71" s="10" t="s">
        <v>1030</v>
      </c>
      <c r="C71" s="292"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x14ac:dyDescent="0.35">
      <c r="A72" s="7">
        <v>60</v>
      </c>
      <c r="B72" s="316" t="s">
        <v>1031</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ht="29" x14ac:dyDescent="0.35">
      <c r="A73" s="7">
        <v>61</v>
      </c>
      <c r="B73" s="10" t="s">
        <v>1032</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ht="29" x14ac:dyDescent="0.35">
      <c r="A74" s="7">
        <v>62</v>
      </c>
      <c r="B74" s="10" t="s">
        <v>1033</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ht="29" x14ac:dyDescent="0.35">
      <c r="A75" s="7">
        <v>63</v>
      </c>
      <c r="B75" s="10" t="s">
        <v>1034</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x14ac:dyDescent="0.35">
      <c r="A76" s="7">
        <v>64</v>
      </c>
      <c r="B76" s="317" t="s">
        <v>1035</v>
      </c>
      <c r="C76" s="292" t="s">
        <v>222</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x14ac:dyDescent="0.35">
      <c r="A77" s="7">
        <v>65</v>
      </c>
      <c r="B77" s="318" t="s">
        <v>1036</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29" x14ac:dyDescent="0.35">
      <c r="A78" s="7">
        <v>66</v>
      </c>
      <c r="B78" s="318" t="s">
        <v>1037</v>
      </c>
      <c r="C78" s="14" t="s">
        <v>5</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x14ac:dyDescent="0.35">
      <c r="A79" s="7">
        <v>67</v>
      </c>
      <c r="B79" s="304" t="s">
        <v>1038</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x14ac:dyDescent="0.35">
      <c r="A80" s="7">
        <v>68</v>
      </c>
      <c r="B80" s="304" t="s">
        <v>1039</v>
      </c>
      <c r="C80" s="14" t="s">
        <v>7</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304" t="s">
        <v>1040</v>
      </c>
      <c r="C81" s="14" t="s">
        <v>7</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x14ac:dyDescent="0.35">
      <c r="A82" s="7">
        <v>70</v>
      </c>
      <c r="B82" s="304" t="s">
        <v>1041</v>
      </c>
      <c r="C82" s="14" t="s">
        <v>7</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ht="29" x14ac:dyDescent="0.35">
      <c r="A83" s="7">
        <v>71</v>
      </c>
      <c r="B83" s="10" t="s">
        <v>1042</v>
      </c>
      <c r="C83" s="14" t="s">
        <v>5</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ht="29" x14ac:dyDescent="0.35">
      <c r="A84" s="7">
        <v>72</v>
      </c>
      <c r="B84" s="10" t="s">
        <v>1043</v>
      </c>
      <c r="C84" s="292" t="s">
        <v>222</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10" t="s">
        <v>1044</v>
      </c>
      <c r="C85" s="14" t="s">
        <v>7</v>
      </c>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x14ac:dyDescent="0.35">
      <c r="A86" s="7">
        <v>74</v>
      </c>
      <c r="B86" s="306" t="s">
        <v>1045</v>
      </c>
      <c r="C86" s="14" t="s">
        <v>5</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x14ac:dyDescent="0.35">
      <c r="A87" s="7">
        <v>75</v>
      </c>
      <c r="B87" s="306" t="s">
        <v>1046</v>
      </c>
      <c r="C87" s="14" t="s">
        <v>6</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306" t="s">
        <v>1047</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306" t="s">
        <v>1048</v>
      </c>
      <c r="C89" s="14" t="s">
        <v>5</v>
      </c>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x14ac:dyDescent="0.35">
      <c r="A90" s="7">
        <v>78</v>
      </c>
      <c r="B90" s="306" t="s">
        <v>1049</v>
      </c>
      <c r="C90" s="14" t="s">
        <v>5</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x14ac:dyDescent="0.35">
      <c r="A91" s="7">
        <v>79</v>
      </c>
      <c r="B91" s="306" t="s">
        <v>267</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x14ac:dyDescent="0.35">
      <c r="A92" s="7">
        <v>80</v>
      </c>
      <c r="B92" s="306" t="s">
        <v>1050</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x14ac:dyDescent="0.35">
      <c r="A93" s="7">
        <v>81</v>
      </c>
      <c r="B93" s="306" t="s">
        <v>1051</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x14ac:dyDescent="0.35">
      <c r="A94" s="7">
        <v>82</v>
      </c>
      <c r="B94" s="306" t="s">
        <v>1052</v>
      </c>
      <c r="C94" s="14"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306" t="s">
        <v>1053</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x14ac:dyDescent="0.35">
      <c r="A96" s="7">
        <v>84</v>
      </c>
      <c r="B96" s="306" t="s">
        <v>364</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306" t="s">
        <v>1054</v>
      </c>
      <c r="C97" s="14" t="s">
        <v>5</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x14ac:dyDescent="0.35">
      <c r="A98" s="7">
        <v>86</v>
      </c>
      <c r="B98" s="306" t="s">
        <v>1055</v>
      </c>
      <c r="C98" s="14" t="s">
        <v>5</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x14ac:dyDescent="0.35">
      <c r="A99" s="7">
        <v>87</v>
      </c>
      <c r="B99" s="306" t="s">
        <v>1056</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306" t="s">
        <v>1057</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x14ac:dyDescent="0.35">
      <c r="A101" s="7">
        <v>89</v>
      </c>
      <c r="B101" s="306" t="s">
        <v>1058</v>
      </c>
      <c r="C101" s="14" t="s">
        <v>6</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306" t="s">
        <v>1059</v>
      </c>
      <c r="C102" s="14" t="s">
        <v>5</v>
      </c>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x14ac:dyDescent="0.35">
      <c r="A103" s="7">
        <v>91</v>
      </c>
      <c r="B103" s="306" t="s">
        <v>1060</v>
      </c>
      <c r="C103" s="14" t="s">
        <v>5</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ht="29" x14ac:dyDescent="0.35">
      <c r="A104" s="7">
        <v>92</v>
      </c>
      <c r="B104" s="306" t="s">
        <v>1061</v>
      </c>
      <c r="C104" s="14" t="s">
        <v>7</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x14ac:dyDescent="0.35">
      <c r="A105" s="7">
        <v>93</v>
      </c>
      <c r="B105" s="306" t="s">
        <v>1062</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x14ac:dyDescent="0.35">
      <c r="A106" s="7">
        <v>94</v>
      </c>
      <c r="B106" s="306" t="s">
        <v>1063</v>
      </c>
      <c r="C106" s="14" t="s">
        <v>5</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306" t="s">
        <v>1064</v>
      </c>
      <c r="C107" s="14" t="s">
        <v>5</v>
      </c>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x14ac:dyDescent="0.35">
      <c r="A108" s="7">
        <v>96</v>
      </c>
      <c r="B108" s="306" t="s">
        <v>1065</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x14ac:dyDescent="0.35">
      <c r="A109" s="7">
        <v>97</v>
      </c>
      <c r="B109" s="306" t="s">
        <v>1066</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x14ac:dyDescent="0.35">
      <c r="A110" s="7">
        <v>98</v>
      </c>
      <c r="B110" s="306" t="s">
        <v>1067</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x14ac:dyDescent="0.35">
      <c r="A111" s="7">
        <v>99</v>
      </c>
      <c r="B111" s="306" t="s">
        <v>1068</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x14ac:dyDescent="0.35">
      <c r="A112" s="7">
        <v>100</v>
      </c>
      <c r="B112" s="306" t="s">
        <v>1069</v>
      </c>
      <c r="C112" s="14" t="s">
        <v>5</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29" x14ac:dyDescent="0.35">
      <c r="A113" s="7">
        <v>101</v>
      </c>
      <c r="B113" s="306" t="s">
        <v>1070</v>
      </c>
      <c r="C113" s="14" t="s">
        <v>5</v>
      </c>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x14ac:dyDescent="0.35">
      <c r="A114" s="7">
        <v>102</v>
      </c>
      <c r="B114" s="306" t="s">
        <v>1071</v>
      </c>
      <c r="C114" s="14" t="s">
        <v>5</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x14ac:dyDescent="0.35">
      <c r="A115" s="7">
        <v>103</v>
      </c>
      <c r="B115" s="306" t="s">
        <v>1072</v>
      </c>
      <c r="C115" s="14" t="s">
        <v>5</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306" t="s">
        <v>1073</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x14ac:dyDescent="0.35">
      <c r="A117" s="7">
        <v>105</v>
      </c>
      <c r="B117" s="306" t="s">
        <v>1074</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x14ac:dyDescent="0.35">
      <c r="A118" s="7">
        <v>106</v>
      </c>
      <c r="B118" s="306" t="s">
        <v>1075</v>
      </c>
      <c r="C118" s="14" t="s">
        <v>6</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306" t="s">
        <v>1076</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306" t="s">
        <v>1077</v>
      </c>
      <c r="C120" s="14" t="s">
        <v>5</v>
      </c>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x14ac:dyDescent="0.35">
      <c r="A121" s="7">
        <v>109</v>
      </c>
      <c r="B121" s="306" t="s">
        <v>1078</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x14ac:dyDescent="0.35">
      <c r="A122" s="7">
        <v>110</v>
      </c>
      <c r="B122" s="306" t="s">
        <v>1079</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x14ac:dyDescent="0.35">
      <c r="A123" s="7">
        <v>111</v>
      </c>
      <c r="B123" s="306" t="s">
        <v>1080</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306" t="s">
        <v>1081</v>
      </c>
      <c r="C124" s="14" t="s">
        <v>6</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x14ac:dyDescent="0.35">
      <c r="A125" s="7">
        <v>113</v>
      </c>
      <c r="B125" s="306" t="s">
        <v>1082</v>
      </c>
      <c r="C125" s="14" t="s">
        <v>6</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x14ac:dyDescent="0.35">
      <c r="A126" s="7">
        <v>114</v>
      </c>
      <c r="B126" s="306" t="s">
        <v>1083</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x14ac:dyDescent="0.35">
      <c r="A127" s="7">
        <v>115</v>
      </c>
      <c r="B127" s="306" t="s">
        <v>1084</v>
      </c>
      <c r="C127" s="14" t="s">
        <v>7</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x14ac:dyDescent="0.35">
      <c r="A128" s="7">
        <v>116</v>
      </c>
      <c r="B128" s="306" t="s">
        <v>1085</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ht="29" x14ac:dyDescent="0.35">
      <c r="A129" s="7">
        <v>117</v>
      </c>
      <c r="B129" s="306" t="s">
        <v>1086</v>
      </c>
      <c r="C129" s="14"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x14ac:dyDescent="0.35">
      <c r="A130" s="7">
        <v>118</v>
      </c>
      <c r="B130" s="306" t="s">
        <v>1087</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x14ac:dyDescent="0.35">
      <c r="A131" s="7">
        <v>119</v>
      </c>
      <c r="B131" s="306" t="s">
        <v>1088</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306" t="s">
        <v>1089</v>
      </c>
      <c r="C132" s="14" t="s">
        <v>7</v>
      </c>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x14ac:dyDescent="0.35">
      <c r="A133" s="7">
        <v>121</v>
      </c>
      <c r="B133" s="10" t="s">
        <v>1090</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ht="29" x14ac:dyDescent="0.35">
      <c r="A134" s="7">
        <v>122</v>
      </c>
      <c r="B134" s="10" t="s">
        <v>1091</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ht="29" x14ac:dyDescent="0.35">
      <c r="A135" s="7">
        <v>123</v>
      </c>
      <c r="B135" s="10" t="s">
        <v>1092</v>
      </c>
      <c r="C135" s="14" t="s">
        <v>5</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ht="29" x14ac:dyDescent="0.35">
      <c r="A136" s="7">
        <v>124</v>
      </c>
      <c r="B136" s="10" t="s">
        <v>1093</v>
      </c>
      <c r="C136" s="14" t="s">
        <v>6</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x14ac:dyDescent="0.35">
      <c r="A137" s="7">
        <v>125</v>
      </c>
      <c r="B137" s="305" t="s">
        <v>1094</v>
      </c>
      <c r="C137" s="14"/>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ht="29" x14ac:dyDescent="0.35">
      <c r="A138" s="7">
        <v>126</v>
      </c>
      <c r="B138" s="215" t="s">
        <v>1095</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ht="29" x14ac:dyDescent="0.35">
      <c r="A139" s="7">
        <v>127</v>
      </c>
      <c r="B139" s="215" t="s">
        <v>1096</v>
      </c>
      <c r="C139" s="14" t="s">
        <v>6</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43.5" x14ac:dyDescent="0.35">
      <c r="A140" s="7">
        <v>128</v>
      </c>
      <c r="B140" s="215" t="s">
        <v>1097</v>
      </c>
      <c r="C140" s="14" t="s">
        <v>6</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x14ac:dyDescent="0.35">
      <c r="A141" s="7">
        <v>129</v>
      </c>
      <c r="B141" s="10" t="s">
        <v>1098</v>
      </c>
      <c r="C141" s="14" t="s">
        <v>222</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x14ac:dyDescent="0.35">
      <c r="A142" s="7">
        <v>130</v>
      </c>
      <c r="B142" s="306" t="s">
        <v>1099</v>
      </c>
      <c r="C142" s="14" t="s">
        <v>6</v>
      </c>
      <c r="D142" s="231"/>
      <c r="E142" s="299"/>
      <c r="F142" s="215" t="str">
        <f t="shared" ref="F142:F202" si="4">IF($D$10=$A$9,"N/A",$D$10)</f>
        <v>N/A</v>
      </c>
      <c r="G142" s="6"/>
      <c r="AA142" s="15" t="str">
        <f t="shared" ref="AA142:AA202"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x14ac:dyDescent="0.35">
      <c r="A143" s="7">
        <v>131</v>
      </c>
      <c r="B143" s="306" t="s">
        <v>267</v>
      </c>
      <c r="C143" s="14" t="s">
        <v>6</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x14ac:dyDescent="0.35">
      <c r="A144" s="7">
        <v>132</v>
      </c>
      <c r="B144" s="306" t="s">
        <v>1100</v>
      </c>
      <c r="C144" s="14" t="s">
        <v>6</v>
      </c>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x14ac:dyDescent="0.35">
      <c r="A145" s="7">
        <v>133</v>
      </c>
      <c r="B145" s="306" t="s">
        <v>1064</v>
      </c>
      <c r="C145" s="14" t="s">
        <v>6</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x14ac:dyDescent="0.35">
      <c r="A146" s="7">
        <v>134</v>
      </c>
      <c r="B146" s="306" t="s">
        <v>266</v>
      </c>
      <c r="C146" s="14" t="s">
        <v>6</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319" t="s">
        <v>1101</v>
      </c>
      <c r="C147" s="14" t="s">
        <v>7</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29" x14ac:dyDescent="0.35">
      <c r="A148" s="7">
        <v>136</v>
      </c>
      <c r="B148" s="320" t="s">
        <v>1102</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10" t="s">
        <v>1103</v>
      </c>
      <c r="C149" s="14" t="s">
        <v>5</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43.5" x14ac:dyDescent="0.35">
      <c r="A150" s="7">
        <v>138</v>
      </c>
      <c r="B150" s="10" t="s">
        <v>1104</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43.5" x14ac:dyDescent="0.35">
      <c r="A151" s="7">
        <v>139</v>
      </c>
      <c r="B151" s="321" t="s">
        <v>1105</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ht="29" x14ac:dyDescent="0.35">
      <c r="A152" s="7">
        <v>140</v>
      </c>
      <c r="B152" s="321" t="s">
        <v>1106</v>
      </c>
      <c r="C152" s="14" t="s">
        <v>5</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x14ac:dyDescent="0.35">
      <c r="A153" s="7">
        <v>141</v>
      </c>
      <c r="B153" s="10" t="s">
        <v>1107</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ht="29" x14ac:dyDescent="0.35">
      <c r="A154" s="7">
        <v>142</v>
      </c>
      <c r="B154" s="10" t="s">
        <v>1108</v>
      </c>
      <c r="C154" s="14" t="s">
        <v>5</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ht="29" x14ac:dyDescent="0.35">
      <c r="A155" s="7">
        <v>143</v>
      </c>
      <c r="B155" s="304" t="s">
        <v>1109</v>
      </c>
      <c r="C155" s="14" t="s">
        <v>7</v>
      </c>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ht="29" x14ac:dyDescent="0.35">
      <c r="A156" s="7">
        <v>144</v>
      </c>
      <c r="B156" s="304" t="s">
        <v>1110</v>
      </c>
      <c r="C156" s="14" t="s">
        <v>5</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ht="29" x14ac:dyDescent="0.35">
      <c r="A157" s="7">
        <v>145</v>
      </c>
      <c r="B157" s="304" t="s">
        <v>1111</v>
      </c>
      <c r="C157" s="14" t="s">
        <v>6</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ht="43.5" x14ac:dyDescent="0.35">
      <c r="A158" s="7">
        <v>146</v>
      </c>
      <c r="B158" s="304" t="s">
        <v>1112</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x14ac:dyDescent="0.35">
      <c r="A159" s="7">
        <v>147</v>
      </c>
      <c r="B159" s="315" t="s">
        <v>1113</v>
      </c>
      <c r="C159" s="14"/>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ht="29" x14ac:dyDescent="0.35">
      <c r="A160" s="7">
        <v>148</v>
      </c>
      <c r="B160" s="304" t="s">
        <v>1114</v>
      </c>
      <c r="C160" s="14" t="s">
        <v>5</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x14ac:dyDescent="0.35">
      <c r="A161" s="7">
        <v>149</v>
      </c>
      <c r="B161" s="10" t="s">
        <v>1115</v>
      </c>
      <c r="C161" s="14" t="s">
        <v>6</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x14ac:dyDescent="0.35">
      <c r="A162" s="7">
        <v>150</v>
      </c>
      <c r="B162" s="10" t="s">
        <v>1116</v>
      </c>
      <c r="C162" s="14" t="s">
        <v>222</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306" t="s">
        <v>1117</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x14ac:dyDescent="0.35">
      <c r="A164" s="7">
        <v>152</v>
      </c>
      <c r="B164" s="306" t="s">
        <v>1118</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ht="29" x14ac:dyDescent="0.35">
      <c r="A165" s="7">
        <v>153</v>
      </c>
      <c r="B165" s="306" t="s">
        <v>1119</v>
      </c>
      <c r="C165" s="14"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ht="43.5" x14ac:dyDescent="0.35">
      <c r="A166" s="7">
        <v>154</v>
      </c>
      <c r="B166" s="306" t="s">
        <v>1120</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ht="29" x14ac:dyDescent="0.35">
      <c r="A167" s="7">
        <v>155</v>
      </c>
      <c r="B167" s="306" t="s">
        <v>1121</v>
      </c>
      <c r="C167" s="14" t="s">
        <v>5</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x14ac:dyDescent="0.35">
      <c r="A168" s="7">
        <v>156</v>
      </c>
      <c r="B168" s="306" t="s">
        <v>1122</v>
      </c>
      <c r="C168" s="14" t="s">
        <v>6</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ht="29" x14ac:dyDescent="0.35">
      <c r="A169" s="7">
        <v>157</v>
      </c>
      <c r="B169" s="306" t="s">
        <v>1123</v>
      </c>
      <c r="C169" s="14" t="s">
        <v>6</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x14ac:dyDescent="0.35">
      <c r="A170" s="7">
        <v>158</v>
      </c>
      <c r="B170" s="315" t="s">
        <v>1124</v>
      </c>
      <c r="C170" s="14"/>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ht="58" x14ac:dyDescent="0.35">
      <c r="A171" s="7">
        <v>159</v>
      </c>
      <c r="B171" s="10" t="s">
        <v>1125</v>
      </c>
      <c r="C171" s="14" t="s">
        <v>5</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ht="29" x14ac:dyDescent="0.35">
      <c r="A172" s="7">
        <v>160</v>
      </c>
      <c r="B172" s="322" t="s">
        <v>1126</v>
      </c>
      <c r="C172" s="14" t="s">
        <v>7</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29" x14ac:dyDescent="0.35">
      <c r="A173" s="7">
        <v>161</v>
      </c>
      <c r="B173" s="10" t="s">
        <v>1127</v>
      </c>
      <c r="C173" s="14" t="s">
        <v>5</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29" x14ac:dyDescent="0.35">
      <c r="A174" s="7">
        <v>162</v>
      </c>
      <c r="B174" s="304" t="s">
        <v>1128</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ht="43.5" x14ac:dyDescent="0.35">
      <c r="A175" s="7">
        <v>163</v>
      </c>
      <c r="B175" s="323" t="s">
        <v>1129</v>
      </c>
      <c r="C175" s="14" t="s">
        <v>7</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x14ac:dyDescent="0.35">
      <c r="A176" s="7">
        <v>164</v>
      </c>
      <c r="B176" s="324" t="s">
        <v>1130</v>
      </c>
      <c r="C176" s="14" t="s">
        <v>6</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x14ac:dyDescent="0.35">
      <c r="A177" s="7">
        <v>165</v>
      </c>
      <c r="B177" s="297" t="s">
        <v>1131</v>
      </c>
      <c r="C177" s="14"/>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ht="29" x14ac:dyDescent="0.35">
      <c r="A178" s="7">
        <v>166</v>
      </c>
      <c r="B178" s="325" t="s">
        <v>1132</v>
      </c>
      <c r="C178" s="14" t="s">
        <v>7</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ht="29" x14ac:dyDescent="0.35">
      <c r="A179" s="7">
        <v>167</v>
      </c>
      <c r="B179" s="325" t="s">
        <v>1133</v>
      </c>
      <c r="C179" s="14" t="s">
        <v>5</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x14ac:dyDescent="0.35">
      <c r="A180" s="7">
        <v>168</v>
      </c>
      <c r="B180" s="315" t="s">
        <v>1134</v>
      </c>
      <c r="C180" s="14"/>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ht="72.5" x14ac:dyDescent="0.35">
      <c r="A181" s="7">
        <v>169</v>
      </c>
      <c r="B181" s="326" t="s">
        <v>1135</v>
      </c>
      <c r="C181" s="14" t="s">
        <v>5</v>
      </c>
      <c r="D181" s="231"/>
      <c r="E181" s="299"/>
      <c r="F181" s="215"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ht="29" x14ac:dyDescent="0.35">
      <c r="A182" s="7">
        <v>170</v>
      </c>
      <c r="B182" s="10" t="s">
        <v>1136</v>
      </c>
      <c r="C182" s="14" t="s">
        <v>7</v>
      </c>
      <c r="D182" s="231"/>
      <c r="E182" s="299"/>
      <c r="F182" s="215"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x14ac:dyDescent="0.35">
      <c r="A183" s="7">
        <v>171</v>
      </c>
      <c r="B183" s="327" t="s">
        <v>1137</v>
      </c>
      <c r="C183" s="328" t="s">
        <v>222</v>
      </c>
      <c r="D183" s="231"/>
      <c r="E183" s="299"/>
      <c r="F183" s="215"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ht="29" x14ac:dyDescent="0.35">
      <c r="A184" s="7">
        <v>172</v>
      </c>
      <c r="B184" s="329" t="s">
        <v>1138</v>
      </c>
      <c r="C184" s="14" t="s">
        <v>6</v>
      </c>
      <c r="D184" s="231"/>
      <c r="E184" s="299"/>
      <c r="F184" s="215"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x14ac:dyDescent="0.35">
      <c r="A185" s="7">
        <v>173</v>
      </c>
      <c r="B185" s="329" t="s">
        <v>1139</v>
      </c>
      <c r="C185" s="14" t="s">
        <v>6</v>
      </c>
      <c r="D185" s="231"/>
      <c r="E185" s="299"/>
      <c r="F185" s="215"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x14ac:dyDescent="0.35">
      <c r="A186" s="7">
        <v>174</v>
      </c>
      <c r="B186" s="329" t="s">
        <v>1140</v>
      </c>
      <c r="C186" s="14" t="s">
        <v>6</v>
      </c>
      <c r="D186" s="231"/>
      <c r="E186" s="299"/>
      <c r="F186" s="215"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x14ac:dyDescent="0.35">
      <c r="A187" s="7">
        <v>175</v>
      </c>
      <c r="B187" s="297" t="s">
        <v>127</v>
      </c>
      <c r="C187" s="14"/>
      <c r="D187" s="231"/>
      <c r="E187" s="299"/>
      <c r="F187" s="215"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ht="43.5" x14ac:dyDescent="0.35">
      <c r="A188" s="7">
        <v>176</v>
      </c>
      <c r="B188" s="330" t="s">
        <v>1141</v>
      </c>
      <c r="C188" s="14" t="s">
        <v>5</v>
      </c>
      <c r="D188" s="231"/>
      <c r="E188" s="299"/>
      <c r="F188" s="215"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ht="29" x14ac:dyDescent="0.35">
      <c r="A189" s="7">
        <v>177</v>
      </c>
      <c r="B189" s="330" t="s">
        <v>1142</v>
      </c>
      <c r="C189" s="14" t="s">
        <v>7</v>
      </c>
      <c r="D189" s="231"/>
      <c r="E189" s="299"/>
      <c r="F189" s="215"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ht="29" x14ac:dyDescent="0.35">
      <c r="A190" s="7">
        <v>178</v>
      </c>
      <c r="B190" s="330" t="s">
        <v>1143</v>
      </c>
      <c r="C190" s="14" t="s">
        <v>6</v>
      </c>
      <c r="D190" s="231"/>
      <c r="E190" s="299"/>
      <c r="F190" s="215"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ht="29" x14ac:dyDescent="0.35">
      <c r="A191" s="7">
        <v>179</v>
      </c>
      <c r="B191" s="330" t="s">
        <v>1144</v>
      </c>
      <c r="C191" s="14" t="s">
        <v>5</v>
      </c>
      <c r="D191" s="231"/>
      <c r="E191" s="299"/>
      <c r="F191" s="215"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ht="43.5" x14ac:dyDescent="0.35">
      <c r="A192" s="7">
        <v>180</v>
      </c>
      <c r="B192" s="10" t="s">
        <v>1145</v>
      </c>
      <c r="C192" s="14" t="s">
        <v>5</v>
      </c>
      <c r="D192" s="231"/>
      <c r="E192" s="299"/>
      <c r="F192" s="215"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ht="29" x14ac:dyDescent="0.35">
      <c r="A193" s="7">
        <v>181</v>
      </c>
      <c r="B193" s="10" t="s">
        <v>1146</v>
      </c>
      <c r="C193" s="14" t="s">
        <v>5</v>
      </c>
      <c r="D193" s="231"/>
      <c r="E193" s="299"/>
      <c r="F193" s="215"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x14ac:dyDescent="0.35">
      <c r="A194" s="7">
        <v>182</v>
      </c>
      <c r="B194" s="10" t="s">
        <v>1147</v>
      </c>
      <c r="C194" s="14" t="s">
        <v>5</v>
      </c>
      <c r="D194" s="231"/>
      <c r="E194" s="299"/>
      <c r="F194" s="215"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ht="29" x14ac:dyDescent="0.35">
      <c r="A195" s="7">
        <v>183</v>
      </c>
      <c r="B195" s="10" t="s">
        <v>1148</v>
      </c>
      <c r="C195" s="14" t="s">
        <v>5</v>
      </c>
      <c r="D195" s="231"/>
      <c r="E195" s="299"/>
      <c r="F195" s="215"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x14ac:dyDescent="0.35">
      <c r="A196" s="7">
        <v>184</v>
      </c>
      <c r="B196" s="10" t="s">
        <v>1149</v>
      </c>
      <c r="C196" s="14" t="s">
        <v>5</v>
      </c>
      <c r="D196" s="231"/>
      <c r="E196" s="299"/>
      <c r="F196" s="215"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ht="72.5" x14ac:dyDescent="0.35">
      <c r="A197" s="7">
        <v>185</v>
      </c>
      <c r="B197" s="10" t="s">
        <v>1150</v>
      </c>
      <c r="C197" s="14" t="s">
        <v>5</v>
      </c>
      <c r="D197" s="231"/>
      <c r="E197" s="299"/>
      <c r="F197" s="215"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ht="29" x14ac:dyDescent="0.35">
      <c r="A198" s="7">
        <v>186</v>
      </c>
      <c r="B198" s="10" t="s">
        <v>1151</v>
      </c>
      <c r="C198" s="14" t="s">
        <v>5</v>
      </c>
      <c r="D198" s="231"/>
      <c r="E198" s="299"/>
      <c r="F198" s="215"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ht="58" x14ac:dyDescent="0.35">
      <c r="A199" s="7">
        <v>187</v>
      </c>
      <c r="B199" s="10" t="s">
        <v>1152</v>
      </c>
      <c r="C199" s="14" t="s">
        <v>5</v>
      </c>
      <c r="D199" s="231"/>
      <c r="E199" s="299"/>
      <c r="F199" s="215"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ht="29" x14ac:dyDescent="0.35">
      <c r="A200" s="7">
        <v>188</v>
      </c>
      <c r="B200" s="10" t="s">
        <v>1153</v>
      </c>
      <c r="C200" s="14" t="s">
        <v>7</v>
      </c>
      <c r="D200" s="231"/>
      <c r="E200" s="299"/>
      <c r="F200" s="215"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215" t="s">
        <v>1154</v>
      </c>
      <c r="C201" s="14" t="s">
        <v>5</v>
      </c>
      <c r="D201" s="231"/>
      <c r="E201" s="299"/>
      <c r="F201" s="215"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ht="29" x14ac:dyDescent="0.35">
      <c r="A202" s="7">
        <v>190</v>
      </c>
      <c r="B202" s="215" t="s">
        <v>1155</v>
      </c>
      <c r="C202" s="14" t="s">
        <v>6</v>
      </c>
      <c r="D202" s="231"/>
      <c r="E202" s="299"/>
      <c r="F202" s="215"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202 C13:E202 G13:G202">
    <cfRule type="expression" dxfId="116" priority="5">
      <formula>$C13=""</formula>
    </cfRule>
  </conditionalFormatting>
  <conditionalFormatting sqref="B13:B202">
    <cfRule type="expression" dxfId="115" priority="4">
      <formula>$C13=""</formula>
    </cfRule>
  </conditionalFormatting>
  <conditionalFormatting sqref="F13:F202">
    <cfRule type="expression" dxfId="114" priority="3">
      <formula>$C13=""</formula>
    </cfRule>
  </conditionalFormatting>
  <conditionalFormatting sqref="A1:G1">
    <cfRule type="cellIs" dxfId="113"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202">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&amp;"Calibri,Italic"&amp;11Fixed Assets</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FormatSpecs">
                <anchor moveWithCells="1" sizeWithCells="1">
                  <from>
                    <xdr:col>28</xdr:col>
                    <xdr:colOff>228600</xdr:colOff>
                    <xdr:row>12</xdr:row>
                    <xdr:rowOff>95250</xdr:rowOff>
                  </from>
                  <to>
                    <xdr:col>28</xdr:col>
                    <xdr:colOff>495300</xdr:colOff>
                    <xdr:row>17</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D13:D202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I234"/>
  <sheetViews>
    <sheetView showGridLines="0" showRowColHeaders="0" workbookViewId="0">
      <pane ySplit="12" topLeftCell="A13" activePane="bottomLeft" state="frozen"/>
      <selection activeCell="F7" sqref="F7:G7"/>
      <selection pane="bottomLeft" activeCell="D10" sqref="D10:G10"/>
    </sheetView>
  </sheetViews>
  <sheetFormatPr defaultColWidth="0" defaultRowHeight="14.5" x14ac:dyDescent="0.35"/>
  <cols>
    <col min="1" max="1" width="8.7265625" style="218" customWidth="1"/>
    <col min="2" max="2" width="65.7265625" style="219" customWidth="1"/>
    <col min="3" max="3" width="12.7265625" style="220" customWidth="1"/>
    <col min="4" max="4" width="12.7265625" style="221" customWidth="1"/>
    <col min="5" max="5" width="12.7265625" style="220" customWidth="1"/>
    <col min="6" max="6" width="27.7265625" style="222" customWidth="1"/>
    <col min="7" max="7" width="35.7265625" style="219" customWidth="1"/>
    <col min="8" max="8" width="3.7265625" style="2" customWidth="1"/>
    <col min="9" max="34" width="9.1796875" style="2" hidden="1" customWidth="1"/>
    <col min="35" max="35" width="4.1796875" style="2" hidden="1" customWidth="1"/>
    <col min="36" max="16384" width="9.1796875" style="2" hidden="1"/>
  </cols>
  <sheetData>
    <row r="1" spans="1:35" ht="15" customHeight="1" x14ac:dyDescent="0.35">
      <c r="A1" s="488" t="str">
        <f>'Accounts Payable'!A1</f>
        <v>Replace this text with vendor name in the first module.</v>
      </c>
      <c r="B1" s="488"/>
      <c r="C1" s="488"/>
      <c r="D1" s="488"/>
      <c r="E1" s="488"/>
      <c r="F1" s="488"/>
      <c r="G1" s="488"/>
    </row>
    <row r="2" spans="1:35" x14ac:dyDescent="0.35">
      <c r="A2" s="210" t="s">
        <v>8</v>
      </c>
      <c r="B2" s="478" t="s">
        <v>204</v>
      </c>
      <c r="C2" s="478"/>
      <c r="D2" s="478"/>
      <c r="E2" s="478"/>
      <c r="F2" s="478"/>
      <c r="G2" s="478"/>
      <c r="AB2" s="2" t="s">
        <v>228</v>
      </c>
      <c r="AC2" s="2">
        <f>SUBTOTAL(3,A13:A234)</f>
        <v>222</v>
      </c>
    </row>
    <row r="3" spans="1:35" ht="45" customHeight="1" x14ac:dyDescent="0.35">
      <c r="A3" s="232" t="str">
        <f>'Control Panel'!F36</f>
        <v>Y</v>
      </c>
      <c r="B3" s="483"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83"/>
      <c r="D3" s="483"/>
      <c r="E3" s="483"/>
      <c r="F3" s="483"/>
      <c r="G3" s="483"/>
    </row>
    <row r="4" spans="1:35" x14ac:dyDescent="0.35">
      <c r="A4" s="233" t="str">
        <f>'Control Panel'!F37</f>
        <v>R</v>
      </c>
      <c r="B4" s="484" t="str">
        <f>'Control Panel'!H37</f>
        <v>Functionality is provided through reports generated using proposed Reporting Tools.</v>
      </c>
      <c r="C4" s="484"/>
      <c r="D4" s="484"/>
      <c r="E4" s="484"/>
      <c r="F4" s="484"/>
      <c r="G4" s="484"/>
    </row>
    <row r="5" spans="1:35" ht="30" customHeight="1" x14ac:dyDescent="0.35">
      <c r="A5" s="232" t="str">
        <f>'Control Panel'!F38</f>
        <v>T</v>
      </c>
      <c r="B5" s="483"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83"/>
      <c r="D5" s="483"/>
      <c r="E5" s="483"/>
      <c r="F5" s="483"/>
      <c r="G5" s="483"/>
    </row>
    <row r="6" spans="1:35" x14ac:dyDescent="0.35">
      <c r="A6" s="233" t="str">
        <f>'Control Panel'!F39</f>
        <v>M</v>
      </c>
      <c r="B6" s="484" t="str">
        <f>'Control Panel'!H39</f>
        <v>Functionality is provided through customization to the application, including creation of a new workflow or development of a custom interface, that may have an impact on future upgradability.</v>
      </c>
      <c r="C6" s="484"/>
      <c r="D6" s="484"/>
      <c r="E6" s="484"/>
      <c r="F6" s="484"/>
      <c r="G6" s="484"/>
    </row>
    <row r="7" spans="1:35" ht="16.5" customHeight="1" x14ac:dyDescent="0.35">
      <c r="A7" s="232" t="str">
        <f>'Control Panel'!F40</f>
        <v>F</v>
      </c>
      <c r="B7" s="483" t="str">
        <f>'Control Panel'!H40</f>
        <v>Functionality is provided through a future general availability (GA) release that is scheduled to occur within 1 year of the proposal response.</v>
      </c>
      <c r="C7" s="483"/>
      <c r="D7" s="483"/>
      <c r="E7" s="483"/>
      <c r="F7" s="483"/>
      <c r="G7" s="483"/>
    </row>
    <row r="8" spans="1:35" x14ac:dyDescent="0.35">
      <c r="A8" s="233" t="str">
        <f>'Control Panel'!F41</f>
        <v>N</v>
      </c>
      <c r="B8" s="484" t="str">
        <f>'Control Panel'!H41</f>
        <v>Functionality is not provided.</v>
      </c>
      <c r="C8" s="484"/>
      <c r="D8" s="484"/>
      <c r="E8" s="484"/>
      <c r="F8" s="484"/>
      <c r="G8" s="484"/>
    </row>
    <row r="9" spans="1:35" x14ac:dyDescent="0.35">
      <c r="A9" s="485" t="str">
        <f>'Control Panel'!I25</f>
        <v>Replace this text with the primary product name(s) which satisfy requirements.</v>
      </c>
      <c r="B9" s="486"/>
      <c r="C9" s="486"/>
      <c r="D9" s="486"/>
      <c r="E9" s="486"/>
      <c r="F9" s="486"/>
      <c r="G9" s="487"/>
    </row>
    <row r="10" spans="1:35" ht="15" customHeight="1" x14ac:dyDescent="0.35">
      <c r="A10" s="481" t="str">
        <f>'Control Panel'!F53&amp;" - "&amp;'Control Panel'!E53</f>
        <v>4.8 - General and Technical</v>
      </c>
      <c r="B10" s="481"/>
      <c r="C10" s="481"/>
      <c r="D10" s="482" t="str">
        <f>A9</f>
        <v>Replace this text with the primary product name(s) which satisfy requirements.</v>
      </c>
      <c r="E10" s="482"/>
      <c r="F10" s="482"/>
      <c r="G10" s="482"/>
    </row>
    <row r="11" spans="1:35" x14ac:dyDescent="0.35">
      <c r="A11" s="480" t="s">
        <v>1376</v>
      </c>
      <c r="B11" s="480"/>
      <c r="C11" s="480"/>
      <c r="D11" s="480"/>
      <c r="E11" s="480"/>
      <c r="F11" s="480"/>
      <c r="G11" s="480"/>
      <c r="AA11" s="2" t="s">
        <v>41</v>
      </c>
      <c r="AI11" s="3"/>
    </row>
    <row r="12" spans="1:35" ht="15" customHeight="1" x14ac:dyDescent="0.35">
      <c r="A12" s="300" t="str">
        <f>'Accounts Payable'!A12</f>
        <v>Number</v>
      </c>
      <c r="B12" s="301" t="str">
        <f>'Accounts Payable'!B12</f>
        <v>Application Requirements</v>
      </c>
      <c r="C12" s="302" t="str">
        <f>'Accounts Payable'!C12</f>
        <v>Priority</v>
      </c>
      <c r="D12" s="300" t="str">
        <f>'Accounts Payable'!D12</f>
        <v>Availability</v>
      </c>
      <c r="E12" s="302" t="str">
        <f>'Accounts Payable'!E12</f>
        <v>Cost</v>
      </c>
      <c r="F12" s="301" t="str">
        <f>'Accounts Payable'!F12</f>
        <v>Required Product(s)</v>
      </c>
      <c r="G12" s="301" t="str">
        <f>'Accounts Payable'!G12</f>
        <v>Comments</v>
      </c>
      <c r="AA12" s="4" t="s">
        <v>38</v>
      </c>
      <c r="AC12" s="5">
        <f>COUNTIF(AB:AB,"Error -- Availability entered in an incorrect format")</f>
        <v>0</v>
      </c>
    </row>
    <row r="13" spans="1:35" s="15" customFormat="1" x14ac:dyDescent="0.35">
      <c r="A13" s="7">
        <v>1</v>
      </c>
      <c r="B13" s="297" t="s">
        <v>1158</v>
      </c>
      <c r="C13" s="292"/>
      <c r="D13" s="7"/>
      <c r="E13" s="298"/>
      <c r="F13" s="215" t="str">
        <f>IF($D$10=$A$9,"N/A",$D$10)</f>
        <v>N/A</v>
      </c>
      <c r="G13" s="10"/>
      <c r="AA13" s="15" t="str">
        <f>TRIM($D13)</f>
        <v/>
      </c>
      <c r="AB13" s="15"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5" customFormat="1" ht="29" x14ac:dyDescent="0.35">
      <c r="A14" s="7">
        <v>2</v>
      </c>
      <c r="B14" s="10" t="s">
        <v>1159</v>
      </c>
      <c r="C14" s="14" t="s">
        <v>5</v>
      </c>
      <c r="D14" s="7"/>
      <c r="E14" s="298"/>
      <c r="F14" s="215" t="str">
        <f t="shared" ref="F14:F77" si="0">IF($D$10=$A$9,"N/A",$D$10)</f>
        <v>N/A</v>
      </c>
      <c r="G14" s="10"/>
      <c r="AA14" s="15" t="str">
        <f t="shared" ref="AA14:AA77" si="1">TRIM($D14)</f>
        <v/>
      </c>
      <c r="AB14" s="15"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3" customFormat="1" x14ac:dyDescent="0.35">
      <c r="A15" s="7">
        <v>3</v>
      </c>
      <c r="B15" s="10" t="s">
        <v>1160</v>
      </c>
      <c r="C15" s="14" t="s">
        <v>5</v>
      </c>
      <c r="D15" s="7"/>
      <c r="E15" s="298"/>
      <c r="F15" s="215" t="str">
        <f t="shared" si="0"/>
        <v>N/A</v>
      </c>
      <c r="G15" s="10"/>
      <c r="AA15" s="13" t="str">
        <f t="shared" si="1"/>
        <v/>
      </c>
      <c r="AB15" s="1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3" customFormat="1" ht="43.5" x14ac:dyDescent="0.35">
      <c r="A16" s="7">
        <v>4</v>
      </c>
      <c r="B16" s="10" t="s">
        <v>1161</v>
      </c>
      <c r="C16" s="14" t="s">
        <v>5</v>
      </c>
      <c r="D16" s="7"/>
      <c r="E16" s="298"/>
      <c r="F16" s="215" t="str">
        <f t="shared" si="0"/>
        <v>N/A</v>
      </c>
      <c r="G16" s="10"/>
      <c r="AA16" s="13" t="str">
        <f t="shared" si="1"/>
        <v/>
      </c>
      <c r="AB16" s="1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3" customFormat="1" ht="58" x14ac:dyDescent="0.35">
      <c r="A17" s="7">
        <v>5</v>
      </c>
      <c r="B17" s="331" t="s">
        <v>1162</v>
      </c>
      <c r="C17" s="14" t="s">
        <v>5</v>
      </c>
      <c r="D17" s="7"/>
      <c r="E17" s="298"/>
      <c r="F17" s="215" t="str">
        <f t="shared" si="0"/>
        <v>N/A</v>
      </c>
      <c r="G17" s="10"/>
      <c r="AA17" s="13" t="str">
        <f t="shared" si="1"/>
        <v/>
      </c>
      <c r="AB17" s="1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3" customFormat="1" ht="29" x14ac:dyDescent="0.35">
      <c r="A18" s="7">
        <v>6</v>
      </c>
      <c r="B18" s="331" t="s">
        <v>1163</v>
      </c>
      <c r="C18" s="14" t="s">
        <v>5</v>
      </c>
      <c r="D18" s="7"/>
      <c r="E18" s="298"/>
      <c r="F18" s="215" t="str">
        <f t="shared" si="0"/>
        <v>N/A</v>
      </c>
      <c r="G18" s="10"/>
      <c r="AA18" s="13" t="str">
        <f t="shared" si="1"/>
        <v/>
      </c>
      <c r="AB18" s="1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3" customFormat="1" x14ac:dyDescent="0.35">
      <c r="A19" s="7">
        <v>7</v>
      </c>
      <c r="B19" s="297" t="s">
        <v>1164</v>
      </c>
      <c r="C19" s="292"/>
      <c r="D19" s="7"/>
      <c r="E19" s="298"/>
      <c r="F19" s="215" t="str">
        <f t="shared" si="0"/>
        <v>N/A</v>
      </c>
      <c r="G19" s="10"/>
      <c r="AA19" s="13" t="str">
        <f t="shared" si="1"/>
        <v/>
      </c>
      <c r="AB19" s="1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3" customFormat="1" ht="29" x14ac:dyDescent="0.35">
      <c r="A20" s="7">
        <v>8</v>
      </c>
      <c r="B20" s="10" t="s">
        <v>1165</v>
      </c>
      <c r="C20" s="14" t="s">
        <v>5</v>
      </c>
      <c r="D20" s="7"/>
      <c r="E20" s="298"/>
      <c r="F20" s="215" t="str">
        <f t="shared" si="0"/>
        <v>N/A</v>
      </c>
      <c r="G20" s="10"/>
      <c r="AA20" s="13" t="str">
        <f t="shared" si="1"/>
        <v/>
      </c>
      <c r="AB20" s="1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3" customFormat="1" ht="29" x14ac:dyDescent="0.35">
      <c r="A21" s="7">
        <v>9</v>
      </c>
      <c r="B21" s="10" t="s">
        <v>1166</v>
      </c>
      <c r="C21" s="14" t="s">
        <v>6</v>
      </c>
      <c r="D21" s="7"/>
      <c r="E21" s="298"/>
      <c r="F21" s="215" t="str">
        <f t="shared" si="0"/>
        <v>N/A</v>
      </c>
      <c r="G21" s="10"/>
      <c r="AA21" s="13" t="str">
        <f t="shared" si="1"/>
        <v/>
      </c>
      <c r="AB21" s="1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3" customFormat="1" x14ac:dyDescent="0.35">
      <c r="A22" s="7">
        <v>10</v>
      </c>
      <c r="B22" s="297" t="s">
        <v>1167</v>
      </c>
      <c r="C22" s="292"/>
      <c r="D22" s="7"/>
      <c r="E22" s="298"/>
      <c r="F22" s="215" t="str">
        <f t="shared" si="0"/>
        <v>N/A</v>
      </c>
      <c r="G22" s="10"/>
      <c r="AA22" s="13" t="str">
        <f t="shared" si="1"/>
        <v/>
      </c>
      <c r="AB22" s="1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3" customFormat="1" ht="29" x14ac:dyDescent="0.35">
      <c r="A23" s="7">
        <v>11</v>
      </c>
      <c r="B23" s="10" t="s">
        <v>1168</v>
      </c>
      <c r="C23" s="292" t="s">
        <v>222</v>
      </c>
      <c r="D23" s="7"/>
      <c r="E23" s="298"/>
      <c r="F23" s="215" t="str">
        <f t="shared" si="0"/>
        <v>N/A</v>
      </c>
      <c r="G23" s="10"/>
      <c r="AA23" s="13" t="str">
        <f t="shared" si="1"/>
        <v/>
      </c>
      <c r="AB23" s="1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3" customFormat="1" x14ac:dyDescent="0.35">
      <c r="A24" s="7">
        <v>12</v>
      </c>
      <c r="B24" s="306" t="s">
        <v>1169</v>
      </c>
      <c r="C24" s="14" t="s">
        <v>6</v>
      </c>
      <c r="D24" s="7"/>
      <c r="E24" s="298"/>
      <c r="F24" s="215" t="str">
        <f t="shared" si="0"/>
        <v>N/A</v>
      </c>
      <c r="G24" s="10"/>
      <c r="AA24" s="13" t="str">
        <f t="shared" si="1"/>
        <v/>
      </c>
      <c r="AB24" s="1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5" customFormat="1" x14ac:dyDescent="0.35">
      <c r="A25" s="7">
        <v>13</v>
      </c>
      <c r="B25" s="306" t="s">
        <v>1170</v>
      </c>
      <c r="C25" s="14" t="s">
        <v>6</v>
      </c>
      <c r="D25" s="12"/>
      <c r="E25" s="299"/>
      <c r="F25" s="215" t="str">
        <f t="shared" si="0"/>
        <v>N/A</v>
      </c>
      <c r="G25" s="6"/>
      <c r="AA25" s="15" t="str">
        <f t="shared" si="1"/>
        <v/>
      </c>
      <c r="AB25" s="15"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5" customFormat="1" x14ac:dyDescent="0.35">
      <c r="A26" s="7">
        <v>14</v>
      </c>
      <c r="B26" s="306" t="s">
        <v>1171</v>
      </c>
      <c r="C26" s="14" t="s">
        <v>6</v>
      </c>
      <c r="D26" s="12"/>
      <c r="E26" s="299"/>
      <c r="F26" s="215" t="str">
        <f t="shared" si="0"/>
        <v>N/A</v>
      </c>
      <c r="G26" s="6"/>
      <c r="AA26" s="15" t="str">
        <f t="shared" si="1"/>
        <v/>
      </c>
      <c r="AB26" s="15"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5" customFormat="1" x14ac:dyDescent="0.35">
      <c r="A27" s="7">
        <v>15</v>
      </c>
      <c r="B27" s="306" t="s">
        <v>1172</v>
      </c>
      <c r="C27" s="14" t="s">
        <v>6</v>
      </c>
      <c r="D27" s="12"/>
      <c r="E27" s="299"/>
      <c r="F27" s="215" t="str">
        <f t="shared" si="0"/>
        <v>N/A</v>
      </c>
      <c r="G27" s="6"/>
      <c r="AA27" s="15" t="str">
        <f t="shared" si="1"/>
        <v/>
      </c>
      <c r="AB27" s="15"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5" customFormat="1" x14ac:dyDescent="0.35">
      <c r="A28" s="7">
        <v>16</v>
      </c>
      <c r="B28" s="306" t="s">
        <v>1173</v>
      </c>
      <c r="C28" s="14" t="s">
        <v>6</v>
      </c>
      <c r="D28" s="12"/>
      <c r="E28" s="299"/>
      <c r="F28" s="215" t="str">
        <f t="shared" si="0"/>
        <v>N/A</v>
      </c>
      <c r="G28" s="6"/>
      <c r="AA28" s="15" t="str">
        <f t="shared" si="1"/>
        <v/>
      </c>
      <c r="AB28" s="15"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5" customFormat="1" ht="43.5" x14ac:dyDescent="0.35">
      <c r="A29" s="7">
        <v>17</v>
      </c>
      <c r="B29" s="10" t="s">
        <v>1174</v>
      </c>
      <c r="C29" s="14" t="s">
        <v>6</v>
      </c>
      <c r="D29" s="12"/>
      <c r="E29" s="299"/>
      <c r="F29" s="215" t="str">
        <f t="shared" si="0"/>
        <v>N/A</v>
      </c>
      <c r="G29" s="6"/>
      <c r="AA29" s="15" t="str">
        <f t="shared" si="1"/>
        <v/>
      </c>
      <c r="AB29" s="15"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5" customFormat="1" ht="29" x14ac:dyDescent="0.35">
      <c r="A30" s="7">
        <v>18</v>
      </c>
      <c r="B30" s="10" t="s">
        <v>1175</v>
      </c>
      <c r="C30" s="14" t="s">
        <v>6</v>
      </c>
      <c r="D30" s="12"/>
      <c r="E30" s="299"/>
      <c r="F30" s="215" t="str">
        <f t="shared" si="0"/>
        <v>N/A</v>
      </c>
      <c r="G30" s="6"/>
      <c r="AA30" s="15" t="str">
        <f t="shared" si="1"/>
        <v/>
      </c>
      <c r="AB30" s="15"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5" customFormat="1" ht="29" x14ac:dyDescent="0.35">
      <c r="A31" s="7">
        <v>19</v>
      </c>
      <c r="B31" s="10" t="s">
        <v>1176</v>
      </c>
      <c r="C31" s="14" t="s">
        <v>6</v>
      </c>
      <c r="D31" s="231"/>
      <c r="E31" s="299"/>
      <c r="F31" s="215" t="str">
        <f t="shared" si="0"/>
        <v>N/A</v>
      </c>
      <c r="G31" s="6"/>
      <c r="AA31" s="15" t="str">
        <f t="shared" si="1"/>
        <v/>
      </c>
      <c r="AB31" s="15"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5" customFormat="1" x14ac:dyDescent="0.35">
      <c r="A32" s="7">
        <v>20</v>
      </c>
      <c r="B32" s="297" t="s">
        <v>1177</v>
      </c>
      <c r="C32" s="292"/>
      <c r="D32" s="231"/>
      <c r="E32" s="299"/>
      <c r="F32" s="215" t="str">
        <f t="shared" si="0"/>
        <v>N/A</v>
      </c>
      <c r="G32" s="6"/>
      <c r="AA32" s="15" t="str">
        <f t="shared" si="1"/>
        <v/>
      </c>
      <c r="AB32" s="15"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5" customFormat="1" ht="43.5" x14ac:dyDescent="0.35">
      <c r="A33" s="7">
        <v>21</v>
      </c>
      <c r="B33" s="10" t="s">
        <v>1178</v>
      </c>
      <c r="C33" s="14" t="s">
        <v>6</v>
      </c>
      <c r="D33" s="231"/>
      <c r="E33" s="299"/>
      <c r="F33" s="215" t="str">
        <f t="shared" si="0"/>
        <v>N/A</v>
      </c>
      <c r="G33" s="6"/>
      <c r="AA33" s="15" t="str">
        <f t="shared" si="1"/>
        <v/>
      </c>
      <c r="AB33" s="15"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5" customFormat="1" x14ac:dyDescent="0.35">
      <c r="A34" s="7">
        <v>22</v>
      </c>
      <c r="B34" s="10" t="s">
        <v>1179</v>
      </c>
      <c r="C34" s="14" t="s">
        <v>6</v>
      </c>
      <c r="D34" s="231"/>
      <c r="E34" s="299"/>
      <c r="F34" s="215" t="str">
        <f t="shared" si="0"/>
        <v>N/A</v>
      </c>
      <c r="G34" s="6"/>
      <c r="AA34" s="15" t="str">
        <f t="shared" si="1"/>
        <v/>
      </c>
      <c r="AB34" s="15"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5" customFormat="1" ht="29" x14ac:dyDescent="0.35">
      <c r="A35" s="7">
        <v>23</v>
      </c>
      <c r="B35" s="10" t="s">
        <v>1180</v>
      </c>
      <c r="C35" s="14" t="s">
        <v>5</v>
      </c>
      <c r="D35" s="231"/>
      <c r="E35" s="299"/>
      <c r="F35" s="215" t="str">
        <f t="shared" si="0"/>
        <v>N/A</v>
      </c>
      <c r="G35" s="6"/>
      <c r="AA35" s="15" t="str">
        <f t="shared" si="1"/>
        <v/>
      </c>
      <c r="AB35" s="15"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5" customFormat="1" ht="29" x14ac:dyDescent="0.35">
      <c r="A36" s="7">
        <v>24</v>
      </c>
      <c r="B36" s="10" t="s">
        <v>1181</v>
      </c>
      <c r="C36" s="14" t="s">
        <v>5</v>
      </c>
      <c r="D36" s="231"/>
      <c r="E36" s="299"/>
      <c r="F36" s="215" t="str">
        <f t="shared" si="0"/>
        <v>N/A</v>
      </c>
      <c r="G36" s="6"/>
      <c r="AA36" s="15" t="str">
        <f t="shared" si="1"/>
        <v/>
      </c>
      <c r="AB36" s="15"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5" customFormat="1" ht="29" x14ac:dyDescent="0.35">
      <c r="A37" s="7">
        <v>25</v>
      </c>
      <c r="B37" s="10" t="s">
        <v>1182</v>
      </c>
      <c r="C37" s="14" t="s">
        <v>5</v>
      </c>
      <c r="D37" s="231"/>
      <c r="E37" s="299"/>
      <c r="F37" s="215" t="str">
        <f t="shared" si="0"/>
        <v>N/A</v>
      </c>
      <c r="G37" s="6"/>
      <c r="AA37" s="15" t="str">
        <f t="shared" si="1"/>
        <v/>
      </c>
      <c r="AB37" s="15"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5" customFormat="1" x14ac:dyDescent="0.35">
      <c r="A38" s="7">
        <v>26</v>
      </c>
      <c r="B38" s="297" t="s">
        <v>1183</v>
      </c>
      <c r="C38" s="292"/>
      <c r="D38" s="231"/>
      <c r="E38" s="299"/>
      <c r="F38" s="215" t="str">
        <f t="shared" si="0"/>
        <v>N/A</v>
      </c>
      <c r="G38" s="6"/>
      <c r="AA38" s="15" t="str">
        <f t="shared" si="1"/>
        <v/>
      </c>
      <c r="AB38" s="15"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5" customFormat="1" x14ac:dyDescent="0.35">
      <c r="A39" s="7">
        <v>27</v>
      </c>
      <c r="B39" s="10" t="s">
        <v>1184</v>
      </c>
      <c r="C39" s="14" t="s">
        <v>5</v>
      </c>
      <c r="D39" s="231"/>
      <c r="E39" s="299"/>
      <c r="F39" s="215" t="str">
        <f t="shared" si="0"/>
        <v>N/A</v>
      </c>
      <c r="G39" s="6"/>
      <c r="AA39" s="15" t="str">
        <f t="shared" si="1"/>
        <v/>
      </c>
      <c r="AB39" s="15"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5" customFormat="1" ht="29" x14ac:dyDescent="0.35">
      <c r="A40" s="7">
        <v>28</v>
      </c>
      <c r="B40" s="10" t="s">
        <v>1185</v>
      </c>
      <c r="C40" s="14" t="s">
        <v>5</v>
      </c>
      <c r="D40" s="231"/>
      <c r="E40" s="299"/>
      <c r="F40" s="215" t="str">
        <f t="shared" si="0"/>
        <v>N/A</v>
      </c>
      <c r="G40" s="6"/>
      <c r="AA40" s="15" t="str">
        <f t="shared" si="1"/>
        <v/>
      </c>
      <c r="AB40" s="15"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5" customFormat="1" ht="43.5" x14ac:dyDescent="0.35">
      <c r="A41" s="7">
        <v>29</v>
      </c>
      <c r="B41" s="10" t="s">
        <v>1186</v>
      </c>
      <c r="C41" s="14" t="s">
        <v>5</v>
      </c>
      <c r="D41" s="231"/>
      <c r="E41" s="299"/>
      <c r="F41" s="215" t="str">
        <f t="shared" si="0"/>
        <v>N/A</v>
      </c>
      <c r="G41" s="6"/>
      <c r="AA41" s="15" t="str">
        <f t="shared" si="1"/>
        <v/>
      </c>
      <c r="AB41" s="15"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5" customFormat="1" ht="43.5" x14ac:dyDescent="0.35">
      <c r="A42" s="7">
        <v>30</v>
      </c>
      <c r="B42" s="10" t="s">
        <v>1187</v>
      </c>
      <c r="C42" s="14" t="s">
        <v>5</v>
      </c>
      <c r="D42" s="231"/>
      <c r="E42" s="299"/>
      <c r="F42" s="215" t="str">
        <f t="shared" si="0"/>
        <v>N/A</v>
      </c>
      <c r="G42" s="6"/>
      <c r="AA42" s="15" t="str">
        <f t="shared" si="1"/>
        <v/>
      </c>
      <c r="AB42" s="15"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5" customFormat="1" ht="43.5" x14ac:dyDescent="0.35">
      <c r="A43" s="7">
        <v>31</v>
      </c>
      <c r="B43" s="10" t="s">
        <v>1188</v>
      </c>
      <c r="C43" s="14" t="s">
        <v>5</v>
      </c>
      <c r="D43" s="231"/>
      <c r="E43" s="299"/>
      <c r="F43" s="215" t="str">
        <f t="shared" si="0"/>
        <v>N/A</v>
      </c>
      <c r="G43" s="6"/>
      <c r="AA43" s="15" t="str">
        <f t="shared" si="1"/>
        <v/>
      </c>
      <c r="AB43" s="15"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5" customFormat="1" x14ac:dyDescent="0.35">
      <c r="A44" s="7">
        <v>32</v>
      </c>
      <c r="B44" s="297" t="s">
        <v>1189</v>
      </c>
      <c r="C44" s="292"/>
      <c r="D44" s="231"/>
      <c r="E44" s="299"/>
      <c r="F44" s="215" t="str">
        <f t="shared" si="0"/>
        <v>N/A</v>
      </c>
      <c r="G44" s="6"/>
      <c r="AA44" s="15" t="str">
        <f t="shared" si="1"/>
        <v/>
      </c>
      <c r="AB44" s="15"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5" customFormat="1" ht="43.5" x14ac:dyDescent="0.35">
      <c r="A45" s="7">
        <v>33</v>
      </c>
      <c r="B45" s="10" t="s">
        <v>1190</v>
      </c>
      <c r="C45" s="14" t="s">
        <v>5</v>
      </c>
      <c r="D45" s="231"/>
      <c r="E45" s="299"/>
      <c r="F45" s="215" t="str">
        <f t="shared" si="0"/>
        <v>N/A</v>
      </c>
      <c r="G45" s="6"/>
      <c r="AA45" s="15" t="str">
        <f t="shared" si="1"/>
        <v/>
      </c>
      <c r="AB45" s="15"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5" customFormat="1" ht="29" x14ac:dyDescent="0.35">
      <c r="A46" s="7">
        <v>34</v>
      </c>
      <c r="B46" s="10" t="s">
        <v>1191</v>
      </c>
      <c r="C46" s="14" t="s">
        <v>6</v>
      </c>
      <c r="D46" s="231"/>
      <c r="E46" s="299"/>
      <c r="F46" s="215" t="str">
        <f t="shared" si="0"/>
        <v>N/A</v>
      </c>
      <c r="G46" s="6"/>
      <c r="AA46" s="15" t="str">
        <f t="shared" si="1"/>
        <v/>
      </c>
      <c r="AB46" s="15"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5" customFormat="1" x14ac:dyDescent="0.35">
      <c r="A47" s="7">
        <v>35</v>
      </c>
      <c r="B47" s="10" t="s">
        <v>1192</v>
      </c>
      <c r="C47" s="14" t="s">
        <v>6</v>
      </c>
      <c r="D47" s="231"/>
      <c r="E47" s="299"/>
      <c r="F47" s="215" t="str">
        <f t="shared" si="0"/>
        <v>N/A</v>
      </c>
      <c r="G47" s="6"/>
      <c r="AA47" s="15" t="str">
        <f t="shared" si="1"/>
        <v/>
      </c>
      <c r="AB47" s="15"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5" customFormat="1" x14ac:dyDescent="0.35">
      <c r="A48" s="7">
        <v>36</v>
      </c>
      <c r="B48" s="10" t="s">
        <v>1193</v>
      </c>
      <c r="C48" s="14" t="s">
        <v>5</v>
      </c>
      <c r="D48" s="231"/>
      <c r="E48" s="299"/>
      <c r="F48" s="215" t="str">
        <f t="shared" si="0"/>
        <v>N/A</v>
      </c>
      <c r="G48" s="6"/>
      <c r="AA48" s="15" t="str">
        <f t="shared" si="1"/>
        <v/>
      </c>
      <c r="AB48" s="15"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5" customFormat="1" ht="29" x14ac:dyDescent="0.35">
      <c r="A49" s="7">
        <v>37</v>
      </c>
      <c r="B49" s="10" t="s">
        <v>1194</v>
      </c>
      <c r="C49" s="14" t="s">
        <v>5</v>
      </c>
      <c r="D49" s="231"/>
      <c r="E49" s="299"/>
      <c r="F49" s="215" t="str">
        <f t="shared" si="0"/>
        <v>N/A</v>
      </c>
      <c r="G49" s="6"/>
      <c r="AA49" s="15" t="str">
        <f t="shared" si="1"/>
        <v/>
      </c>
      <c r="AB49" s="15"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5" customFormat="1" ht="29" x14ac:dyDescent="0.35">
      <c r="A50" s="7">
        <v>38</v>
      </c>
      <c r="B50" s="10" t="s">
        <v>1195</v>
      </c>
      <c r="C50" s="14" t="s">
        <v>5</v>
      </c>
      <c r="D50" s="231"/>
      <c r="E50" s="299"/>
      <c r="F50" s="215" t="str">
        <f t="shared" si="0"/>
        <v>N/A</v>
      </c>
      <c r="G50" s="6"/>
      <c r="AA50" s="15" t="str">
        <f t="shared" si="1"/>
        <v/>
      </c>
      <c r="AB50" s="15"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5" customFormat="1" x14ac:dyDescent="0.35">
      <c r="A51" s="7">
        <v>39</v>
      </c>
      <c r="B51" s="10" t="s">
        <v>1196</v>
      </c>
      <c r="C51" s="14" t="s">
        <v>5</v>
      </c>
      <c r="D51" s="231"/>
      <c r="E51" s="299"/>
      <c r="F51" s="215" t="str">
        <f t="shared" si="0"/>
        <v>N/A</v>
      </c>
      <c r="G51" s="6"/>
      <c r="AA51" s="15" t="str">
        <f t="shared" si="1"/>
        <v/>
      </c>
      <c r="AB51" s="15"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5" customFormat="1" x14ac:dyDescent="0.35">
      <c r="A52" s="7">
        <v>40</v>
      </c>
      <c r="B52" s="10" t="s">
        <v>1197</v>
      </c>
      <c r="C52" s="14" t="s">
        <v>5</v>
      </c>
      <c r="D52" s="231"/>
      <c r="E52" s="299"/>
      <c r="F52" s="215" t="str">
        <f t="shared" si="0"/>
        <v>N/A</v>
      </c>
      <c r="G52" s="6"/>
      <c r="AA52" s="15" t="str">
        <f t="shared" si="1"/>
        <v/>
      </c>
      <c r="AB52" s="15"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5" customFormat="1" x14ac:dyDescent="0.35">
      <c r="A53" s="7">
        <v>41</v>
      </c>
      <c r="B53" s="10" t="s">
        <v>1198</v>
      </c>
      <c r="C53" s="14" t="s">
        <v>5</v>
      </c>
      <c r="D53" s="231"/>
      <c r="E53" s="299"/>
      <c r="F53" s="215" t="str">
        <f t="shared" si="0"/>
        <v>N/A</v>
      </c>
      <c r="G53" s="6"/>
      <c r="AA53" s="15" t="str">
        <f t="shared" si="1"/>
        <v/>
      </c>
      <c r="AB53" s="15"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5" customFormat="1" x14ac:dyDescent="0.35">
      <c r="A54" s="7">
        <v>42</v>
      </c>
      <c r="B54" s="10" t="s">
        <v>1199</v>
      </c>
      <c r="C54" s="14" t="s">
        <v>5</v>
      </c>
      <c r="D54" s="231"/>
      <c r="E54" s="299"/>
      <c r="F54" s="215" t="str">
        <f t="shared" si="0"/>
        <v>N/A</v>
      </c>
      <c r="G54" s="6"/>
      <c r="AA54" s="15" t="str">
        <f t="shared" si="1"/>
        <v/>
      </c>
      <c r="AB54" s="15"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5" customFormat="1" ht="29" x14ac:dyDescent="0.35">
      <c r="A55" s="7">
        <v>43</v>
      </c>
      <c r="B55" s="10" t="s">
        <v>1200</v>
      </c>
      <c r="C55" s="14" t="s">
        <v>5</v>
      </c>
      <c r="D55" s="231"/>
      <c r="E55" s="299"/>
      <c r="F55" s="215" t="str">
        <f t="shared" si="0"/>
        <v>N/A</v>
      </c>
      <c r="G55" s="6"/>
      <c r="AA55" s="15" t="str">
        <f t="shared" si="1"/>
        <v/>
      </c>
      <c r="AB55" s="15"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5" customFormat="1" ht="29" x14ac:dyDescent="0.35">
      <c r="A56" s="7">
        <v>44</v>
      </c>
      <c r="B56" s="10" t="s">
        <v>1201</v>
      </c>
      <c r="C56" s="14" t="s">
        <v>5</v>
      </c>
      <c r="D56" s="231"/>
      <c r="E56" s="299"/>
      <c r="F56" s="215" t="str">
        <f t="shared" si="0"/>
        <v>N/A</v>
      </c>
      <c r="G56" s="6"/>
      <c r="AA56" s="15" t="str">
        <f t="shared" si="1"/>
        <v/>
      </c>
      <c r="AB56" s="15"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5" customFormat="1" x14ac:dyDescent="0.35">
      <c r="A57" s="7">
        <v>45</v>
      </c>
      <c r="B57" s="10" t="s">
        <v>1202</v>
      </c>
      <c r="C57" s="14" t="s">
        <v>5</v>
      </c>
      <c r="D57" s="231"/>
      <c r="E57" s="299"/>
      <c r="F57" s="215" t="str">
        <f t="shared" si="0"/>
        <v>N/A</v>
      </c>
      <c r="G57" s="6"/>
      <c r="AA57" s="15" t="str">
        <f t="shared" si="1"/>
        <v/>
      </c>
      <c r="AB57" s="15"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5" customFormat="1" ht="145" x14ac:dyDescent="0.35">
      <c r="A58" s="7">
        <v>46</v>
      </c>
      <c r="B58" s="10" t="s">
        <v>3090</v>
      </c>
      <c r="C58" s="14" t="s">
        <v>5</v>
      </c>
      <c r="D58" s="231"/>
      <c r="E58" s="299"/>
      <c r="F58" s="215" t="str">
        <f t="shared" si="0"/>
        <v>N/A</v>
      </c>
      <c r="G58" s="6"/>
      <c r="AA58" s="15" t="str">
        <f t="shared" si="1"/>
        <v/>
      </c>
      <c r="AB58" s="15"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5" customFormat="1" ht="29" x14ac:dyDescent="0.35">
      <c r="A59" s="7">
        <v>47</v>
      </c>
      <c r="B59" s="10" t="s">
        <v>1203</v>
      </c>
      <c r="C59" s="14" t="s">
        <v>5</v>
      </c>
      <c r="D59" s="231"/>
      <c r="E59" s="299"/>
      <c r="F59" s="215" t="str">
        <f t="shared" si="0"/>
        <v>N/A</v>
      </c>
      <c r="G59" s="6"/>
      <c r="AA59" s="15" t="str">
        <f t="shared" si="1"/>
        <v/>
      </c>
      <c r="AB59" s="15"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5" customFormat="1" ht="29" x14ac:dyDescent="0.35">
      <c r="A60" s="7">
        <v>48</v>
      </c>
      <c r="B60" s="10" t="s">
        <v>1204</v>
      </c>
      <c r="C60" s="14" t="s">
        <v>5</v>
      </c>
      <c r="D60" s="231"/>
      <c r="E60" s="299"/>
      <c r="F60" s="215" t="str">
        <f t="shared" si="0"/>
        <v>N/A</v>
      </c>
      <c r="G60" s="6"/>
      <c r="AA60" s="15" t="str">
        <f t="shared" si="1"/>
        <v/>
      </c>
      <c r="AB60" s="15"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5" customFormat="1" x14ac:dyDescent="0.35">
      <c r="A61" s="7">
        <v>49</v>
      </c>
      <c r="B61" s="10" t="s">
        <v>1205</v>
      </c>
      <c r="C61" s="14" t="s">
        <v>5</v>
      </c>
      <c r="D61" s="231"/>
      <c r="E61" s="299"/>
      <c r="F61" s="215" t="str">
        <f t="shared" si="0"/>
        <v>N/A</v>
      </c>
      <c r="G61" s="6"/>
      <c r="AA61" s="15" t="str">
        <f t="shared" si="1"/>
        <v/>
      </c>
      <c r="AB61" s="15"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5" customFormat="1" x14ac:dyDescent="0.35">
      <c r="A62" s="7">
        <v>50</v>
      </c>
      <c r="B62" s="10" t="s">
        <v>1206</v>
      </c>
      <c r="C62" s="14" t="s">
        <v>5</v>
      </c>
      <c r="D62" s="231"/>
      <c r="E62" s="299"/>
      <c r="F62" s="215" t="str">
        <f t="shared" si="0"/>
        <v>N/A</v>
      </c>
      <c r="G62" s="6"/>
      <c r="AA62" s="15" t="str">
        <f t="shared" si="1"/>
        <v/>
      </c>
      <c r="AB62" s="15"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5" customFormat="1" ht="29" x14ac:dyDescent="0.35">
      <c r="A63" s="7">
        <v>51</v>
      </c>
      <c r="B63" s="10" t="s">
        <v>1207</v>
      </c>
      <c r="C63" s="14" t="s">
        <v>5</v>
      </c>
      <c r="D63" s="231"/>
      <c r="E63" s="299"/>
      <c r="F63" s="215" t="str">
        <f t="shared" si="0"/>
        <v>N/A</v>
      </c>
      <c r="G63" s="6"/>
      <c r="AA63" s="15" t="str">
        <f t="shared" si="1"/>
        <v/>
      </c>
      <c r="AB63" s="15"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5" customFormat="1" ht="29" x14ac:dyDescent="0.35">
      <c r="A64" s="7">
        <v>52</v>
      </c>
      <c r="B64" s="10" t="s">
        <v>1208</v>
      </c>
      <c r="C64" s="14" t="s">
        <v>5</v>
      </c>
      <c r="D64" s="231"/>
      <c r="E64" s="299"/>
      <c r="F64" s="215" t="str">
        <f t="shared" si="0"/>
        <v>N/A</v>
      </c>
      <c r="G64" s="6"/>
      <c r="AA64" s="15" t="str">
        <f t="shared" si="1"/>
        <v/>
      </c>
      <c r="AB64" s="15"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5" customFormat="1" ht="29" x14ac:dyDescent="0.35">
      <c r="A65" s="7">
        <v>53</v>
      </c>
      <c r="B65" s="10" t="s">
        <v>1209</v>
      </c>
      <c r="C65" s="14" t="s">
        <v>5</v>
      </c>
      <c r="D65" s="231"/>
      <c r="E65" s="299"/>
      <c r="F65" s="215" t="str">
        <f t="shared" si="0"/>
        <v>N/A</v>
      </c>
      <c r="G65" s="6"/>
      <c r="AA65" s="15" t="str">
        <f t="shared" si="1"/>
        <v/>
      </c>
      <c r="AB65" s="15"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5" customFormat="1" x14ac:dyDescent="0.35">
      <c r="A66" s="7">
        <v>54</v>
      </c>
      <c r="B66" s="10" t="s">
        <v>1210</v>
      </c>
      <c r="C66" s="14" t="s">
        <v>5</v>
      </c>
      <c r="D66" s="231"/>
      <c r="E66" s="299"/>
      <c r="F66" s="215" t="str">
        <f t="shared" si="0"/>
        <v>N/A</v>
      </c>
      <c r="G66" s="6"/>
      <c r="AA66" s="15" t="str">
        <f t="shared" si="1"/>
        <v/>
      </c>
      <c r="AB66" s="15"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5" customFormat="1" ht="29" x14ac:dyDescent="0.35">
      <c r="A67" s="7">
        <v>55</v>
      </c>
      <c r="B67" s="10" t="s">
        <v>1211</v>
      </c>
      <c r="C67" s="14" t="s">
        <v>5</v>
      </c>
      <c r="D67" s="231"/>
      <c r="E67" s="299"/>
      <c r="F67" s="215" t="str">
        <f t="shared" si="0"/>
        <v>N/A</v>
      </c>
      <c r="G67" s="6"/>
      <c r="AA67" s="15" t="str">
        <f t="shared" si="1"/>
        <v/>
      </c>
      <c r="AB67" s="15"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5" customFormat="1" ht="29" x14ac:dyDescent="0.35">
      <c r="A68" s="7">
        <v>56</v>
      </c>
      <c r="B68" s="10" t="s">
        <v>1212</v>
      </c>
      <c r="C68" s="14" t="s">
        <v>5</v>
      </c>
      <c r="D68" s="231"/>
      <c r="E68" s="299"/>
      <c r="F68" s="215" t="str">
        <f t="shared" si="0"/>
        <v>N/A</v>
      </c>
      <c r="G68" s="6"/>
      <c r="AA68" s="15" t="str">
        <f t="shared" si="1"/>
        <v/>
      </c>
      <c r="AB68" s="15"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5" customFormat="1" x14ac:dyDescent="0.35">
      <c r="A69" s="7">
        <v>57</v>
      </c>
      <c r="B69" s="10" t="s">
        <v>1213</v>
      </c>
      <c r="C69" s="14" t="s">
        <v>5</v>
      </c>
      <c r="D69" s="231"/>
      <c r="E69" s="299"/>
      <c r="F69" s="215" t="str">
        <f t="shared" si="0"/>
        <v>N/A</v>
      </c>
      <c r="G69" s="6"/>
      <c r="AA69" s="15" t="str">
        <f t="shared" si="1"/>
        <v/>
      </c>
      <c r="AB69" s="15"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5" customFormat="1" x14ac:dyDescent="0.35">
      <c r="A70" s="7">
        <v>58</v>
      </c>
      <c r="B70" s="10" t="s">
        <v>1214</v>
      </c>
      <c r="C70" s="14" t="s">
        <v>5</v>
      </c>
      <c r="D70" s="231"/>
      <c r="E70" s="299"/>
      <c r="F70" s="215" t="str">
        <f t="shared" si="0"/>
        <v>N/A</v>
      </c>
      <c r="G70" s="6"/>
      <c r="AA70" s="15" t="str">
        <f t="shared" si="1"/>
        <v/>
      </c>
      <c r="AB70" s="15"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5" customFormat="1" ht="29" x14ac:dyDescent="0.35">
      <c r="A71" s="7">
        <v>59</v>
      </c>
      <c r="B71" s="10" t="s">
        <v>1215</v>
      </c>
      <c r="C71" s="14" t="s">
        <v>5</v>
      </c>
      <c r="D71" s="231"/>
      <c r="E71" s="299"/>
      <c r="F71" s="215" t="str">
        <f t="shared" si="0"/>
        <v>N/A</v>
      </c>
      <c r="G71" s="6"/>
      <c r="AA71" s="15" t="str">
        <f t="shared" si="1"/>
        <v/>
      </c>
      <c r="AB71" s="15"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5" customFormat="1" ht="29" x14ac:dyDescent="0.35">
      <c r="A72" s="7">
        <v>60</v>
      </c>
      <c r="B72" s="10" t="s">
        <v>1216</v>
      </c>
      <c r="C72" s="14" t="s">
        <v>5</v>
      </c>
      <c r="D72" s="231"/>
      <c r="E72" s="299"/>
      <c r="F72" s="215" t="str">
        <f t="shared" si="0"/>
        <v>N/A</v>
      </c>
      <c r="G72" s="6"/>
      <c r="AA72" s="15" t="str">
        <f t="shared" si="1"/>
        <v/>
      </c>
      <c r="AB72" s="15"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5" customFormat="1" ht="29" x14ac:dyDescent="0.35">
      <c r="A73" s="7">
        <v>61</v>
      </c>
      <c r="B73" s="10" t="s">
        <v>1217</v>
      </c>
      <c r="C73" s="14" t="s">
        <v>5</v>
      </c>
      <c r="D73" s="231"/>
      <c r="E73" s="299"/>
      <c r="F73" s="215" t="str">
        <f t="shared" si="0"/>
        <v>N/A</v>
      </c>
      <c r="G73" s="6"/>
      <c r="AA73" s="15" t="str">
        <f t="shared" si="1"/>
        <v/>
      </c>
      <c r="AB73" s="15"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5" customFormat="1" ht="29" x14ac:dyDescent="0.35">
      <c r="A74" s="7">
        <v>62</v>
      </c>
      <c r="B74" s="10" t="s">
        <v>1218</v>
      </c>
      <c r="C74" s="14" t="s">
        <v>5</v>
      </c>
      <c r="D74" s="231"/>
      <c r="E74" s="299"/>
      <c r="F74" s="215" t="str">
        <f t="shared" si="0"/>
        <v>N/A</v>
      </c>
      <c r="G74" s="6"/>
      <c r="AA74" s="15" t="str">
        <f t="shared" si="1"/>
        <v/>
      </c>
      <c r="AB74" s="15"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5" customFormat="1" ht="29" x14ac:dyDescent="0.35">
      <c r="A75" s="7">
        <v>63</v>
      </c>
      <c r="B75" s="10" t="s">
        <v>1219</v>
      </c>
      <c r="C75" s="14" t="s">
        <v>5</v>
      </c>
      <c r="D75" s="231"/>
      <c r="E75" s="299"/>
      <c r="F75" s="215" t="str">
        <f t="shared" si="0"/>
        <v>N/A</v>
      </c>
      <c r="G75" s="6"/>
      <c r="AA75" s="15" t="str">
        <f t="shared" si="1"/>
        <v/>
      </c>
      <c r="AB75" s="15"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5" customFormat="1" ht="29" x14ac:dyDescent="0.35">
      <c r="A76" s="7">
        <v>64</v>
      </c>
      <c r="B76" s="10" t="s">
        <v>1220</v>
      </c>
      <c r="C76" s="14" t="s">
        <v>5</v>
      </c>
      <c r="D76" s="231"/>
      <c r="E76" s="299"/>
      <c r="F76" s="215" t="str">
        <f t="shared" si="0"/>
        <v>N/A</v>
      </c>
      <c r="G76" s="6"/>
      <c r="AA76" s="15" t="str">
        <f t="shared" si="1"/>
        <v/>
      </c>
      <c r="AB76" s="15"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5" customFormat="1" ht="29" x14ac:dyDescent="0.35">
      <c r="A77" s="7">
        <v>65</v>
      </c>
      <c r="B77" s="215" t="s">
        <v>1221</v>
      </c>
      <c r="C77" s="14" t="s">
        <v>5</v>
      </c>
      <c r="D77" s="231"/>
      <c r="E77" s="299"/>
      <c r="F77" s="215" t="str">
        <f t="shared" si="0"/>
        <v>N/A</v>
      </c>
      <c r="G77" s="6"/>
      <c r="AA77" s="15" t="str">
        <f t="shared" si="1"/>
        <v/>
      </c>
      <c r="AB77" s="15"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5" customFormat="1" ht="29" x14ac:dyDescent="0.35">
      <c r="A78" s="7">
        <v>66</v>
      </c>
      <c r="B78" s="215" t="s">
        <v>1222</v>
      </c>
      <c r="C78" s="14" t="s">
        <v>5</v>
      </c>
      <c r="D78" s="231"/>
      <c r="E78" s="299"/>
      <c r="F78" s="215" t="str">
        <f t="shared" ref="F78:F141" si="2">IF($D$10=$A$9,"N/A",$D$10)</f>
        <v>N/A</v>
      </c>
      <c r="G78" s="6"/>
      <c r="AA78" s="15" t="str">
        <f t="shared" ref="AA78:AA141" si="3">TRIM($D78)</f>
        <v/>
      </c>
      <c r="AB78" s="15"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5" customFormat="1" ht="43.5" x14ac:dyDescent="0.35">
      <c r="A79" s="7">
        <v>67</v>
      </c>
      <c r="B79" s="10" t="s">
        <v>1223</v>
      </c>
      <c r="C79" s="14" t="s">
        <v>5</v>
      </c>
      <c r="D79" s="231"/>
      <c r="E79" s="299"/>
      <c r="F79" s="215" t="str">
        <f t="shared" si="2"/>
        <v>N/A</v>
      </c>
      <c r="G79" s="6"/>
      <c r="AA79" s="15" t="str">
        <f t="shared" si="3"/>
        <v/>
      </c>
      <c r="AB79" s="15"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5" customFormat="1" ht="43.5" x14ac:dyDescent="0.35">
      <c r="A80" s="7">
        <v>68</v>
      </c>
      <c r="B80" s="10" t="s">
        <v>1224</v>
      </c>
      <c r="C80" s="14" t="s">
        <v>5</v>
      </c>
      <c r="D80" s="231"/>
      <c r="E80" s="299"/>
      <c r="F80" s="215" t="str">
        <f t="shared" si="2"/>
        <v>N/A</v>
      </c>
      <c r="G80" s="6"/>
      <c r="AA80" s="15" t="str">
        <f t="shared" si="3"/>
        <v/>
      </c>
      <c r="AB80" s="15"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5" customFormat="1" x14ac:dyDescent="0.35">
      <c r="A81" s="7">
        <v>69</v>
      </c>
      <c r="B81" s="10" t="s">
        <v>1225</v>
      </c>
      <c r="C81" s="14" t="s">
        <v>6</v>
      </c>
      <c r="D81" s="231"/>
      <c r="E81" s="299"/>
      <c r="F81" s="215" t="str">
        <f t="shared" si="2"/>
        <v>N/A</v>
      </c>
      <c r="G81" s="6"/>
      <c r="AA81" s="15" t="str">
        <f t="shared" si="3"/>
        <v/>
      </c>
      <c r="AB81" s="15"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5" customFormat="1" ht="43.5" x14ac:dyDescent="0.35">
      <c r="A82" s="7">
        <v>70</v>
      </c>
      <c r="B82" s="10" t="s">
        <v>1226</v>
      </c>
      <c r="C82" s="14" t="s">
        <v>5</v>
      </c>
      <c r="D82" s="231"/>
      <c r="E82" s="299"/>
      <c r="F82" s="215" t="str">
        <f t="shared" si="2"/>
        <v>N/A</v>
      </c>
      <c r="G82" s="6"/>
      <c r="AA82" s="15" t="str">
        <f t="shared" si="3"/>
        <v/>
      </c>
      <c r="AB82" s="15"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5" customFormat="1" ht="29" x14ac:dyDescent="0.35">
      <c r="A83" s="7">
        <v>71</v>
      </c>
      <c r="B83" s="10" t="s">
        <v>1227</v>
      </c>
      <c r="C83" s="14" t="s">
        <v>6</v>
      </c>
      <c r="D83" s="231"/>
      <c r="E83" s="299"/>
      <c r="F83" s="215" t="str">
        <f t="shared" si="2"/>
        <v>N/A</v>
      </c>
      <c r="G83" s="6"/>
      <c r="AA83" s="15" t="str">
        <f t="shared" si="3"/>
        <v/>
      </c>
      <c r="AB83" s="15"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5" customFormat="1" ht="43.5" x14ac:dyDescent="0.35">
      <c r="A84" s="7">
        <v>72</v>
      </c>
      <c r="B84" s="10" t="s">
        <v>1228</v>
      </c>
      <c r="C84" s="14" t="s">
        <v>6</v>
      </c>
      <c r="D84" s="231"/>
      <c r="E84" s="299"/>
      <c r="F84" s="215" t="str">
        <f t="shared" si="2"/>
        <v>N/A</v>
      </c>
      <c r="G84" s="6"/>
      <c r="AA84" s="15" t="str">
        <f t="shared" si="3"/>
        <v/>
      </c>
      <c r="AB84" s="15"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5" customFormat="1" x14ac:dyDescent="0.35">
      <c r="A85" s="7">
        <v>73</v>
      </c>
      <c r="B85" s="297" t="s">
        <v>1229</v>
      </c>
      <c r="C85" s="292"/>
      <c r="D85" s="231"/>
      <c r="E85" s="299"/>
      <c r="F85" s="215" t="str">
        <f t="shared" si="2"/>
        <v>N/A</v>
      </c>
      <c r="G85" s="6"/>
      <c r="AA85" s="15" t="str">
        <f t="shared" si="3"/>
        <v/>
      </c>
      <c r="AB85" s="15"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5" customFormat="1" ht="29" x14ac:dyDescent="0.35">
      <c r="A86" s="7">
        <v>74</v>
      </c>
      <c r="B86" s="10" t="s">
        <v>1230</v>
      </c>
      <c r="C86" s="14" t="s">
        <v>6</v>
      </c>
      <c r="D86" s="231"/>
      <c r="E86" s="299"/>
      <c r="F86" s="215" t="str">
        <f t="shared" si="2"/>
        <v>N/A</v>
      </c>
      <c r="G86" s="6"/>
      <c r="AA86" s="15" t="str">
        <f t="shared" si="3"/>
        <v/>
      </c>
      <c r="AB86" s="15"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5" customFormat="1" ht="29" x14ac:dyDescent="0.35">
      <c r="A87" s="7">
        <v>75</v>
      </c>
      <c r="B87" s="10" t="s">
        <v>1231</v>
      </c>
      <c r="C87" s="14" t="s">
        <v>6</v>
      </c>
      <c r="D87" s="231"/>
      <c r="E87" s="299"/>
      <c r="F87" s="215" t="str">
        <f t="shared" si="2"/>
        <v>N/A</v>
      </c>
      <c r="G87" s="6"/>
      <c r="AA87" s="15" t="str">
        <f t="shared" si="3"/>
        <v/>
      </c>
      <c r="AB87" s="15"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5" customFormat="1" x14ac:dyDescent="0.35">
      <c r="A88" s="7">
        <v>76</v>
      </c>
      <c r="B88" s="10" t="s">
        <v>1232</v>
      </c>
      <c r="C88" s="14" t="s">
        <v>5</v>
      </c>
      <c r="D88" s="231"/>
      <c r="E88" s="299"/>
      <c r="F88" s="215" t="str">
        <f t="shared" si="2"/>
        <v>N/A</v>
      </c>
      <c r="G88" s="6"/>
      <c r="AA88" s="15" t="str">
        <f t="shared" si="3"/>
        <v/>
      </c>
      <c r="AB88" s="15"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5" customFormat="1" x14ac:dyDescent="0.35">
      <c r="A89" s="7">
        <v>77</v>
      </c>
      <c r="B89" s="297" t="s">
        <v>1233</v>
      </c>
      <c r="C89" s="292"/>
      <c r="D89" s="231"/>
      <c r="E89" s="299"/>
      <c r="F89" s="215" t="str">
        <f t="shared" si="2"/>
        <v>N/A</v>
      </c>
      <c r="G89" s="6"/>
      <c r="AA89" s="15" t="str">
        <f t="shared" si="3"/>
        <v/>
      </c>
      <c r="AB89" s="15"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5" customFormat="1" ht="29" x14ac:dyDescent="0.35">
      <c r="A90" s="7">
        <v>78</v>
      </c>
      <c r="B90" s="10" t="s">
        <v>1234</v>
      </c>
      <c r="C90" s="14" t="s">
        <v>5</v>
      </c>
      <c r="D90" s="231"/>
      <c r="E90" s="299"/>
      <c r="F90" s="215" t="str">
        <f t="shared" si="2"/>
        <v>N/A</v>
      </c>
      <c r="G90" s="6"/>
      <c r="AA90" s="15" t="str">
        <f t="shared" si="3"/>
        <v/>
      </c>
      <c r="AB90" s="15"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5" customFormat="1" ht="43.5" x14ac:dyDescent="0.35">
      <c r="A91" s="7">
        <v>79</v>
      </c>
      <c r="B91" s="10" t="s">
        <v>1235</v>
      </c>
      <c r="C91" s="14" t="s">
        <v>5</v>
      </c>
      <c r="D91" s="231"/>
      <c r="E91" s="299"/>
      <c r="F91" s="215" t="str">
        <f t="shared" si="2"/>
        <v>N/A</v>
      </c>
      <c r="G91" s="6"/>
      <c r="AA91" s="15" t="str">
        <f t="shared" si="3"/>
        <v/>
      </c>
      <c r="AB91" s="15"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5" customFormat="1" ht="29" x14ac:dyDescent="0.35">
      <c r="A92" s="7">
        <v>80</v>
      </c>
      <c r="B92" s="10" t="s">
        <v>1236</v>
      </c>
      <c r="C92" s="14" t="s">
        <v>5</v>
      </c>
      <c r="D92" s="231"/>
      <c r="E92" s="299"/>
      <c r="F92" s="215" t="str">
        <f t="shared" si="2"/>
        <v>N/A</v>
      </c>
      <c r="G92" s="6"/>
      <c r="AA92" s="15" t="str">
        <f t="shared" si="3"/>
        <v/>
      </c>
      <c r="AB92" s="15"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5" customFormat="1" ht="29" x14ac:dyDescent="0.35">
      <c r="A93" s="7">
        <v>81</v>
      </c>
      <c r="B93" s="10" t="s">
        <v>1237</v>
      </c>
      <c r="C93" s="14" t="s">
        <v>5</v>
      </c>
      <c r="D93" s="231"/>
      <c r="E93" s="299"/>
      <c r="F93" s="215" t="str">
        <f t="shared" si="2"/>
        <v>N/A</v>
      </c>
      <c r="G93" s="6"/>
      <c r="AA93" s="15" t="str">
        <f t="shared" si="3"/>
        <v/>
      </c>
      <c r="AB93" s="15"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5" customFormat="1" ht="29" x14ac:dyDescent="0.35">
      <c r="A94" s="7">
        <v>82</v>
      </c>
      <c r="B94" s="10" t="s">
        <v>1238</v>
      </c>
      <c r="C94" s="14" t="s">
        <v>5</v>
      </c>
      <c r="D94" s="231"/>
      <c r="E94" s="299"/>
      <c r="F94" s="215" t="str">
        <f t="shared" si="2"/>
        <v>N/A</v>
      </c>
      <c r="G94" s="6"/>
      <c r="AA94" s="15" t="str">
        <f t="shared" si="3"/>
        <v/>
      </c>
      <c r="AB94" s="15"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5" customFormat="1" x14ac:dyDescent="0.35">
      <c r="A95" s="7">
        <v>83</v>
      </c>
      <c r="B95" s="10" t="s">
        <v>1239</v>
      </c>
      <c r="C95" s="14" t="s">
        <v>5</v>
      </c>
      <c r="D95" s="231"/>
      <c r="E95" s="299"/>
      <c r="F95" s="215" t="str">
        <f t="shared" si="2"/>
        <v>N/A</v>
      </c>
      <c r="G95" s="6"/>
      <c r="AA95" s="15" t="str">
        <f t="shared" si="3"/>
        <v/>
      </c>
      <c r="AB95" s="15"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5" customFormat="1" ht="29" x14ac:dyDescent="0.35">
      <c r="A96" s="7">
        <v>84</v>
      </c>
      <c r="B96" s="10" t="s">
        <v>1240</v>
      </c>
      <c r="C96" s="14" t="s">
        <v>5</v>
      </c>
      <c r="D96" s="231"/>
      <c r="E96" s="299"/>
      <c r="F96" s="215" t="str">
        <f t="shared" si="2"/>
        <v>N/A</v>
      </c>
      <c r="G96" s="6"/>
      <c r="AA96" s="15" t="str">
        <f t="shared" si="3"/>
        <v/>
      </c>
      <c r="AB96" s="15"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5" customFormat="1" x14ac:dyDescent="0.35">
      <c r="A97" s="7">
        <v>85</v>
      </c>
      <c r="B97" s="10" t="s">
        <v>1241</v>
      </c>
      <c r="C97" s="14" t="s">
        <v>5</v>
      </c>
      <c r="D97" s="231"/>
      <c r="E97" s="299"/>
      <c r="F97" s="215" t="str">
        <f t="shared" si="2"/>
        <v>N/A</v>
      </c>
      <c r="G97" s="6"/>
      <c r="AA97" s="15" t="str">
        <f t="shared" si="3"/>
        <v/>
      </c>
      <c r="AB97" s="15"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5" customFormat="1" ht="43.5" x14ac:dyDescent="0.35">
      <c r="A98" s="7">
        <v>86</v>
      </c>
      <c r="B98" s="10" t="s">
        <v>1242</v>
      </c>
      <c r="C98" s="14" t="s">
        <v>5</v>
      </c>
      <c r="D98" s="231"/>
      <c r="E98" s="299"/>
      <c r="F98" s="215" t="str">
        <f t="shared" si="2"/>
        <v>N/A</v>
      </c>
      <c r="G98" s="6"/>
      <c r="AA98" s="15" t="str">
        <f t="shared" si="3"/>
        <v/>
      </c>
      <c r="AB98" s="15"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5" customFormat="1" ht="29" x14ac:dyDescent="0.35">
      <c r="A99" s="7">
        <v>87</v>
      </c>
      <c r="B99" s="10" t="s">
        <v>1243</v>
      </c>
      <c r="C99" s="14" t="s">
        <v>5</v>
      </c>
      <c r="D99" s="231"/>
      <c r="E99" s="299"/>
      <c r="F99" s="215" t="str">
        <f t="shared" si="2"/>
        <v>N/A</v>
      </c>
      <c r="G99" s="6"/>
      <c r="AA99" s="15" t="str">
        <f t="shared" si="3"/>
        <v/>
      </c>
      <c r="AB99" s="15"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5" customFormat="1" x14ac:dyDescent="0.35">
      <c r="A100" s="7">
        <v>88</v>
      </c>
      <c r="B100" s="215" t="s">
        <v>1244</v>
      </c>
      <c r="C100" s="14" t="s">
        <v>5</v>
      </c>
      <c r="D100" s="231"/>
      <c r="E100" s="299"/>
      <c r="F100" s="215" t="str">
        <f t="shared" si="2"/>
        <v>N/A</v>
      </c>
      <c r="G100" s="6"/>
      <c r="AA100" s="15" t="str">
        <f t="shared" si="3"/>
        <v/>
      </c>
      <c r="AB100" s="15"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5" customFormat="1" ht="29" x14ac:dyDescent="0.35">
      <c r="A101" s="7">
        <v>89</v>
      </c>
      <c r="B101" s="215" t="s">
        <v>1245</v>
      </c>
      <c r="C101" s="14" t="s">
        <v>5</v>
      </c>
      <c r="D101" s="231"/>
      <c r="E101" s="299"/>
      <c r="F101" s="215" t="str">
        <f t="shared" si="2"/>
        <v>N/A</v>
      </c>
      <c r="G101" s="6"/>
      <c r="AA101" s="15" t="str">
        <f t="shared" si="3"/>
        <v/>
      </c>
      <c r="AB101" s="15"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5" customFormat="1" x14ac:dyDescent="0.35">
      <c r="A102" s="7">
        <v>90</v>
      </c>
      <c r="B102" s="297" t="s">
        <v>1246</v>
      </c>
      <c r="C102" s="292"/>
      <c r="D102" s="231"/>
      <c r="E102" s="299"/>
      <c r="F102" s="215" t="str">
        <f t="shared" si="2"/>
        <v>N/A</v>
      </c>
      <c r="G102" s="6"/>
      <c r="AA102" s="15" t="str">
        <f t="shared" si="3"/>
        <v/>
      </c>
      <c r="AB102" s="15"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5" customFormat="1" ht="29" x14ac:dyDescent="0.35">
      <c r="A103" s="7">
        <v>91</v>
      </c>
      <c r="B103" s="10" t="s">
        <v>1247</v>
      </c>
      <c r="C103" s="14" t="s">
        <v>7</v>
      </c>
      <c r="D103" s="231"/>
      <c r="E103" s="299"/>
      <c r="F103" s="215" t="str">
        <f t="shared" si="2"/>
        <v>N/A</v>
      </c>
      <c r="G103" s="6"/>
      <c r="AA103" s="15" t="str">
        <f t="shared" si="3"/>
        <v/>
      </c>
      <c r="AB103" s="15"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5" customFormat="1" ht="29" x14ac:dyDescent="0.35">
      <c r="A104" s="7">
        <v>92</v>
      </c>
      <c r="B104" s="10" t="s">
        <v>1248</v>
      </c>
      <c r="C104" s="14" t="s">
        <v>5</v>
      </c>
      <c r="D104" s="231"/>
      <c r="E104" s="299"/>
      <c r="F104" s="215" t="str">
        <f t="shared" si="2"/>
        <v>N/A</v>
      </c>
      <c r="G104" s="6"/>
      <c r="AA104" s="15" t="str">
        <f t="shared" si="3"/>
        <v/>
      </c>
      <c r="AB104" s="15"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5" customFormat="1" ht="29" x14ac:dyDescent="0.35">
      <c r="A105" s="7">
        <v>93</v>
      </c>
      <c r="B105" s="10" t="s">
        <v>1249</v>
      </c>
      <c r="C105" s="14" t="s">
        <v>5</v>
      </c>
      <c r="D105" s="231"/>
      <c r="E105" s="299"/>
      <c r="F105" s="215" t="str">
        <f t="shared" si="2"/>
        <v>N/A</v>
      </c>
      <c r="G105" s="6"/>
      <c r="AA105" s="15" t="str">
        <f t="shared" si="3"/>
        <v/>
      </c>
      <c r="AB105" s="15"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5" customFormat="1" ht="43.5" x14ac:dyDescent="0.35">
      <c r="A106" s="7">
        <v>94</v>
      </c>
      <c r="B106" s="10" t="s">
        <v>1250</v>
      </c>
      <c r="C106" s="14" t="s">
        <v>6</v>
      </c>
      <c r="D106" s="231"/>
      <c r="E106" s="299"/>
      <c r="F106" s="215" t="str">
        <f t="shared" si="2"/>
        <v>N/A</v>
      </c>
      <c r="G106" s="6"/>
      <c r="AA106" s="15" t="str">
        <f t="shared" si="3"/>
        <v/>
      </c>
      <c r="AB106" s="15"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5" customFormat="1" x14ac:dyDescent="0.35">
      <c r="A107" s="7">
        <v>95</v>
      </c>
      <c r="B107" s="297" t="s">
        <v>1251</v>
      </c>
      <c r="C107" s="292"/>
      <c r="D107" s="231"/>
      <c r="E107" s="299"/>
      <c r="F107" s="215" t="str">
        <f t="shared" si="2"/>
        <v>N/A</v>
      </c>
      <c r="G107" s="6"/>
      <c r="AA107" s="15" t="str">
        <f t="shared" si="3"/>
        <v/>
      </c>
      <c r="AB107" s="15"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5" customFormat="1" ht="43.5" x14ac:dyDescent="0.35">
      <c r="A108" s="7">
        <v>96</v>
      </c>
      <c r="B108" s="10" t="s">
        <v>1252</v>
      </c>
      <c r="C108" s="14" t="s">
        <v>5</v>
      </c>
      <c r="D108" s="231"/>
      <c r="E108" s="299"/>
      <c r="F108" s="215" t="str">
        <f t="shared" si="2"/>
        <v>N/A</v>
      </c>
      <c r="G108" s="6"/>
      <c r="AA108" s="15" t="str">
        <f t="shared" si="3"/>
        <v/>
      </c>
      <c r="AB108" s="15"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5" customFormat="1" ht="29" x14ac:dyDescent="0.35">
      <c r="A109" s="7">
        <v>97</v>
      </c>
      <c r="B109" s="10" t="s">
        <v>1253</v>
      </c>
      <c r="C109" s="14" t="s">
        <v>5</v>
      </c>
      <c r="D109" s="231"/>
      <c r="E109" s="299"/>
      <c r="F109" s="215" t="str">
        <f t="shared" si="2"/>
        <v>N/A</v>
      </c>
      <c r="G109" s="6"/>
      <c r="AA109" s="15" t="str">
        <f t="shared" si="3"/>
        <v/>
      </c>
      <c r="AB109" s="15"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5" customFormat="1" ht="43.5" x14ac:dyDescent="0.35">
      <c r="A110" s="7">
        <v>98</v>
      </c>
      <c r="B110" s="10" t="s">
        <v>1254</v>
      </c>
      <c r="C110" s="14" t="s">
        <v>5</v>
      </c>
      <c r="D110" s="231"/>
      <c r="E110" s="299"/>
      <c r="F110" s="215" t="str">
        <f t="shared" si="2"/>
        <v>N/A</v>
      </c>
      <c r="G110" s="6"/>
      <c r="AA110" s="15" t="str">
        <f t="shared" si="3"/>
        <v/>
      </c>
      <c r="AB110" s="15"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5" customFormat="1" ht="29" x14ac:dyDescent="0.35">
      <c r="A111" s="7">
        <v>99</v>
      </c>
      <c r="B111" s="10" t="s">
        <v>1255</v>
      </c>
      <c r="C111" s="14" t="s">
        <v>5</v>
      </c>
      <c r="D111" s="231"/>
      <c r="E111" s="299"/>
      <c r="F111" s="215" t="str">
        <f t="shared" si="2"/>
        <v>N/A</v>
      </c>
      <c r="G111" s="6"/>
      <c r="AA111" s="15" t="str">
        <f t="shared" si="3"/>
        <v/>
      </c>
      <c r="AB111" s="15"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5" customFormat="1" ht="43.5" x14ac:dyDescent="0.35">
      <c r="A112" s="7">
        <v>100</v>
      </c>
      <c r="B112" s="10" t="s">
        <v>1256</v>
      </c>
      <c r="C112" s="14" t="s">
        <v>7</v>
      </c>
      <c r="D112" s="231"/>
      <c r="E112" s="299"/>
      <c r="F112" s="215" t="str">
        <f t="shared" si="2"/>
        <v>N/A</v>
      </c>
      <c r="G112" s="6"/>
      <c r="AA112" s="15" t="str">
        <f t="shared" si="3"/>
        <v/>
      </c>
      <c r="AB112" s="15"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5" customFormat="1" ht="29" x14ac:dyDescent="0.35">
      <c r="A113" s="7">
        <v>101</v>
      </c>
      <c r="B113" s="297" t="s">
        <v>1257</v>
      </c>
      <c r="C113" s="292"/>
      <c r="D113" s="231"/>
      <c r="E113" s="299"/>
      <c r="F113" s="215" t="str">
        <f t="shared" si="2"/>
        <v>N/A</v>
      </c>
      <c r="G113" s="6"/>
      <c r="AA113" s="15" t="str">
        <f t="shared" si="3"/>
        <v/>
      </c>
      <c r="AB113" s="15"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5" customFormat="1" ht="29" x14ac:dyDescent="0.35">
      <c r="A114" s="7">
        <v>102</v>
      </c>
      <c r="B114" s="10" t="s">
        <v>1258</v>
      </c>
      <c r="C114" s="14" t="s">
        <v>7</v>
      </c>
      <c r="D114" s="231"/>
      <c r="E114" s="299"/>
      <c r="F114" s="215" t="str">
        <f t="shared" si="2"/>
        <v>N/A</v>
      </c>
      <c r="G114" s="6"/>
      <c r="AA114" s="15" t="str">
        <f t="shared" si="3"/>
        <v/>
      </c>
      <c r="AB114" s="15"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5" customFormat="1" ht="29" x14ac:dyDescent="0.35">
      <c r="A115" s="7">
        <v>103</v>
      </c>
      <c r="B115" s="10" t="s">
        <v>1259</v>
      </c>
      <c r="C115" s="14" t="s">
        <v>7</v>
      </c>
      <c r="D115" s="231"/>
      <c r="E115" s="299"/>
      <c r="F115" s="215" t="str">
        <f t="shared" si="2"/>
        <v>N/A</v>
      </c>
      <c r="G115" s="6"/>
      <c r="AA115" s="15" t="str">
        <f t="shared" si="3"/>
        <v/>
      </c>
      <c r="AB115" s="15"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5" customFormat="1" x14ac:dyDescent="0.35">
      <c r="A116" s="7">
        <v>104</v>
      </c>
      <c r="B116" s="10" t="s">
        <v>1260</v>
      </c>
      <c r="C116" s="14" t="s">
        <v>5</v>
      </c>
      <c r="D116" s="231"/>
      <c r="E116" s="299"/>
      <c r="F116" s="215" t="str">
        <f t="shared" si="2"/>
        <v>N/A</v>
      </c>
      <c r="G116" s="6"/>
      <c r="AA116" s="15" t="str">
        <f t="shared" si="3"/>
        <v/>
      </c>
      <c r="AB116" s="15"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5" customFormat="1" ht="72.5" x14ac:dyDescent="0.35">
      <c r="A117" s="7">
        <v>105</v>
      </c>
      <c r="B117" s="10" t="s">
        <v>3091</v>
      </c>
      <c r="C117" s="14" t="s">
        <v>5</v>
      </c>
      <c r="D117" s="231"/>
      <c r="E117" s="299"/>
      <c r="F117" s="215" t="str">
        <f t="shared" si="2"/>
        <v>N/A</v>
      </c>
      <c r="G117" s="6"/>
      <c r="AA117" s="15" t="str">
        <f t="shared" si="3"/>
        <v/>
      </c>
      <c r="AB117" s="15"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5" customFormat="1" ht="29" x14ac:dyDescent="0.35">
      <c r="A118" s="7">
        <v>106</v>
      </c>
      <c r="B118" s="10" t="s">
        <v>1261</v>
      </c>
      <c r="C118" s="14" t="s">
        <v>5</v>
      </c>
      <c r="D118" s="231"/>
      <c r="E118" s="299"/>
      <c r="F118" s="215" t="str">
        <f t="shared" si="2"/>
        <v>N/A</v>
      </c>
      <c r="G118" s="6"/>
      <c r="AA118" s="15" t="str">
        <f t="shared" si="3"/>
        <v/>
      </c>
      <c r="AB118" s="15"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5" customFormat="1" x14ac:dyDescent="0.35">
      <c r="A119" s="7">
        <v>107</v>
      </c>
      <c r="B119" s="10" t="s">
        <v>1262</v>
      </c>
      <c r="C119" s="14" t="s">
        <v>5</v>
      </c>
      <c r="D119" s="231"/>
      <c r="E119" s="299"/>
      <c r="F119" s="215" t="str">
        <f t="shared" si="2"/>
        <v>N/A</v>
      </c>
      <c r="G119" s="6"/>
      <c r="AA119" s="15" t="str">
        <f t="shared" si="3"/>
        <v/>
      </c>
      <c r="AB119" s="15"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5" customFormat="1" x14ac:dyDescent="0.35">
      <c r="A120" s="7">
        <v>108</v>
      </c>
      <c r="B120" s="297" t="s">
        <v>1263</v>
      </c>
      <c r="C120" s="292"/>
      <c r="D120" s="231"/>
      <c r="E120" s="299"/>
      <c r="F120" s="215" t="str">
        <f t="shared" si="2"/>
        <v>N/A</v>
      </c>
      <c r="G120" s="6"/>
      <c r="AA120" s="15" t="str">
        <f t="shared" si="3"/>
        <v/>
      </c>
      <c r="AB120" s="15"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5" customFormat="1" ht="43.5" x14ac:dyDescent="0.35">
      <c r="A121" s="7">
        <v>109</v>
      </c>
      <c r="B121" s="10" t="s">
        <v>1264</v>
      </c>
      <c r="C121" s="14" t="s">
        <v>5</v>
      </c>
      <c r="D121" s="231"/>
      <c r="E121" s="299"/>
      <c r="F121" s="215" t="str">
        <f t="shared" si="2"/>
        <v>N/A</v>
      </c>
      <c r="G121" s="6"/>
      <c r="AA121" s="15" t="str">
        <f t="shared" si="3"/>
        <v/>
      </c>
      <c r="AB121" s="15"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5" customFormat="1" x14ac:dyDescent="0.35">
      <c r="A122" s="7">
        <v>110</v>
      </c>
      <c r="B122" s="10" t="s">
        <v>1265</v>
      </c>
      <c r="C122" s="14" t="s">
        <v>5</v>
      </c>
      <c r="D122" s="231"/>
      <c r="E122" s="299"/>
      <c r="F122" s="215" t="str">
        <f t="shared" si="2"/>
        <v>N/A</v>
      </c>
      <c r="G122" s="6"/>
      <c r="AA122" s="15" t="str">
        <f t="shared" si="3"/>
        <v/>
      </c>
      <c r="AB122" s="15"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5" customFormat="1" ht="29" x14ac:dyDescent="0.35">
      <c r="A123" s="7">
        <v>111</v>
      </c>
      <c r="B123" s="10" t="s">
        <v>1266</v>
      </c>
      <c r="C123" s="14" t="s">
        <v>5</v>
      </c>
      <c r="D123" s="231"/>
      <c r="E123" s="299"/>
      <c r="F123" s="215" t="str">
        <f t="shared" si="2"/>
        <v>N/A</v>
      </c>
      <c r="G123" s="6"/>
      <c r="AA123" s="15" t="str">
        <f t="shared" si="3"/>
        <v/>
      </c>
      <c r="AB123" s="15"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5" customFormat="1" x14ac:dyDescent="0.35">
      <c r="A124" s="7">
        <v>112</v>
      </c>
      <c r="B124" s="10" t="s">
        <v>1267</v>
      </c>
      <c r="C124" s="14" t="s">
        <v>5</v>
      </c>
      <c r="D124" s="231"/>
      <c r="E124" s="299"/>
      <c r="F124" s="215" t="str">
        <f t="shared" si="2"/>
        <v>N/A</v>
      </c>
      <c r="G124" s="6"/>
      <c r="AA124" s="15" t="str">
        <f t="shared" si="3"/>
        <v/>
      </c>
      <c r="AB124" s="15"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5" customFormat="1" ht="58" x14ac:dyDescent="0.35">
      <c r="A125" s="7">
        <v>113</v>
      </c>
      <c r="B125" s="10" t="s">
        <v>1268</v>
      </c>
      <c r="C125" s="14" t="s">
        <v>5</v>
      </c>
      <c r="D125" s="231"/>
      <c r="E125" s="299"/>
      <c r="F125" s="215" t="str">
        <f t="shared" si="2"/>
        <v>N/A</v>
      </c>
      <c r="G125" s="6"/>
      <c r="AA125" s="15" t="str">
        <f t="shared" si="3"/>
        <v/>
      </c>
      <c r="AB125" s="15"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5" customFormat="1" ht="43.5" x14ac:dyDescent="0.35">
      <c r="A126" s="7">
        <v>114</v>
      </c>
      <c r="B126" s="10" t="s">
        <v>1269</v>
      </c>
      <c r="C126" s="14" t="s">
        <v>5</v>
      </c>
      <c r="D126" s="231"/>
      <c r="E126" s="299"/>
      <c r="F126" s="215" t="str">
        <f t="shared" si="2"/>
        <v>N/A</v>
      </c>
      <c r="G126" s="6"/>
      <c r="AA126" s="15" t="str">
        <f t="shared" si="3"/>
        <v/>
      </c>
      <c r="AB126" s="15"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5" customFormat="1" ht="29" x14ac:dyDescent="0.35">
      <c r="A127" s="7">
        <v>115</v>
      </c>
      <c r="B127" s="10" t="s">
        <v>1270</v>
      </c>
      <c r="C127" s="14" t="s">
        <v>5</v>
      </c>
      <c r="D127" s="231"/>
      <c r="E127" s="299"/>
      <c r="F127" s="215" t="str">
        <f t="shared" si="2"/>
        <v>N/A</v>
      </c>
      <c r="G127" s="6"/>
      <c r="AA127" s="15" t="str">
        <f t="shared" si="3"/>
        <v/>
      </c>
      <c r="AB127" s="15"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5" customFormat="1" ht="29" x14ac:dyDescent="0.35">
      <c r="A128" s="7">
        <v>116</v>
      </c>
      <c r="B128" s="10" t="s">
        <v>1271</v>
      </c>
      <c r="C128" s="14" t="s">
        <v>5</v>
      </c>
      <c r="D128" s="231"/>
      <c r="E128" s="299"/>
      <c r="F128" s="215" t="str">
        <f t="shared" si="2"/>
        <v>N/A</v>
      </c>
      <c r="G128" s="6"/>
      <c r="AA128" s="15" t="str">
        <f t="shared" si="3"/>
        <v/>
      </c>
      <c r="AB128" s="15"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5" customFormat="1" ht="29" x14ac:dyDescent="0.35">
      <c r="A129" s="7">
        <v>117</v>
      </c>
      <c r="B129" s="10" t="s">
        <v>1272</v>
      </c>
      <c r="C129" s="14" t="s">
        <v>5</v>
      </c>
      <c r="D129" s="231"/>
      <c r="E129" s="299"/>
      <c r="F129" s="215" t="str">
        <f t="shared" si="2"/>
        <v>N/A</v>
      </c>
      <c r="G129" s="6"/>
      <c r="AA129" s="15" t="str">
        <f t="shared" si="3"/>
        <v/>
      </c>
      <c r="AB129" s="15"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5" customFormat="1" ht="29" x14ac:dyDescent="0.35">
      <c r="A130" s="7">
        <v>118</v>
      </c>
      <c r="B130" s="10" t="s">
        <v>1273</v>
      </c>
      <c r="C130" s="14" t="s">
        <v>5</v>
      </c>
      <c r="D130" s="231"/>
      <c r="E130" s="299"/>
      <c r="F130" s="215" t="str">
        <f t="shared" si="2"/>
        <v>N/A</v>
      </c>
      <c r="G130" s="6"/>
      <c r="AA130" s="15" t="str">
        <f t="shared" si="3"/>
        <v/>
      </c>
      <c r="AB130" s="15"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5" customFormat="1" ht="29" x14ac:dyDescent="0.35">
      <c r="A131" s="7">
        <v>119</v>
      </c>
      <c r="B131" s="10" t="s">
        <v>1274</v>
      </c>
      <c r="C131" s="14" t="s">
        <v>5</v>
      </c>
      <c r="D131" s="231"/>
      <c r="E131" s="299"/>
      <c r="F131" s="215" t="str">
        <f t="shared" si="2"/>
        <v>N/A</v>
      </c>
      <c r="G131" s="6"/>
      <c r="AA131" s="15" t="str">
        <f t="shared" si="3"/>
        <v/>
      </c>
      <c r="AB131" s="15"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5" customFormat="1" x14ac:dyDescent="0.35">
      <c r="A132" s="7">
        <v>120</v>
      </c>
      <c r="B132" s="297" t="s">
        <v>1275</v>
      </c>
      <c r="C132" s="292"/>
      <c r="D132" s="231"/>
      <c r="E132" s="299"/>
      <c r="F132" s="215" t="str">
        <f t="shared" si="2"/>
        <v>N/A</v>
      </c>
      <c r="G132" s="6"/>
      <c r="AA132" s="15" t="str">
        <f t="shared" si="3"/>
        <v/>
      </c>
      <c r="AB132" s="15"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5" customFormat="1" ht="43.5" x14ac:dyDescent="0.35">
      <c r="A133" s="7">
        <v>121</v>
      </c>
      <c r="B133" s="10" t="s">
        <v>1276</v>
      </c>
      <c r="C133" s="14" t="s">
        <v>5</v>
      </c>
      <c r="D133" s="231"/>
      <c r="E133" s="299"/>
      <c r="F133" s="215" t="str">
        <f t="shared" si="2"/>
        <v>N/A</v>
      </c>
      <c r="G133" s="6"/>
      <c r="AA133" s="15" t="str">
        <f t="shared" si="3"/>
        <v/>
      </c>
      <c r="AB133" s="15"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5" customFormat="1" ht="101.5" x14ac:dyDescent="0.35">
      <c r="A134" s="7">
        <v>122</v>
      </c>
      <c r="B134" s="331" t="s">
        <v>1277</v>
      </c>
      <c r="C134" s="14" t="s">
        <v>5</v>
      </c>
      <c r="D134" s="231"/>
      <c r="E134" s="299"/>
      <c r="F134" s="215" t="str">
        <f t="shared" si="2"/>
        <v>N/A</v>
      </c>
      <c r="G134" s="6"/>
      <c r="AA134" s="15" t="str">
        <f t="shared" si="3"/>
        <v/>
      </c>
      <c r="AB134" s="15"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5" customFormat="1" ht="72.5" x14ac:dyDescent="0.35">
      <c r="A135" s="7">
        <v>123</v>
      </c>
      <c r="B135" s="331" t="s">
        <v>1278</v>
      </c>
      <c r="C135" s="14" t="s">
        <v>6</v>
      </c>
      <c r="D135" s="231"/>
      <c r="E135" s="299"/>
      <c r="F135" s="215" t="str">
        <f t="shared" si="2"/>
        <v>N/A</v>
      </c>
      <c r="G135" s="6"/>
      <c r="AA135" s="15" t="str">
        <f t="shared" si="3"/>
        <v/>
      </c>
      <c r="AB135" s="15"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5" customFormat="1" ht="72.5" x14ac:dyDescent="0.35">
      <c r="A136" s="7">
        <v>124</v>
      </c>
      <c r="B136" s="331" t="s">
        <v>1279</v>
      </c>
      <c r="C136" s="14" t="s">
        <v>6</v>
      </c>
      <c r="D136" s="231"/>
      <c r="E136" s="299"/>
      <c r="F136" s="215" t="str">
        <f t="shared" si="2"/>
        <v>N/A</v>
      </c>
      <c r="G136" s="6"/>
      <c r="AA136" s="15" t="str">
        <f t="shared" si="3"/>
        <v/>
      </c>
      <c r="AB136" s="15"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5" customFormat="1" ht="29" x14ac:dyDescent="0.35">
      <c r="A137" s="7">
        <v>125</v>
      </c>
      <c r="B137" s="10" t="s">
        <v>1280</v>
      </c>
      <c r="C137" s="14" t="s">
        <v>5</v>
      </c>
      <c r="D137" s="231"/>
      <c r="E137" s="299"/>
      <c r="F137" s="215" t="str">
        <f t="shared" si="2"/>
        <v>N/A</v>
      </c>
      <c r="G137" s="6"/>
      <c r="AA137" s="15" t="str">
        <f t="shared" si="3"/>
        <v/>
      </c>
      <c r="AB137" s="15"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5" customFormat="1" ht="29" x14ac:dyDescent="0.35">
      <c r="A138" s="7">
        <v>126</v>
      </c>
      <c r="B138" s="10" t="s">
        <v>1281</v>
      </c>
      <c r="C138" s="14" t="s">
        <v>5</v>
      </c>
      <c r="D138" s="231"/>
      <c r="E138" s="299"/>
      <c r="F138" s="215" t="str">
        <f t="shared" si="2"/>
        <v>N/A</v>
      </c>
      <c r="G138" s="6"/>
      <c r="AA138" s="15" t="str">
        <f t="shared" si="3"/>
        <v/>
      </c>
      <c r="AB138" s="15"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5" customFormat="1" ht="29" x14ac:dyDescent="0.35">
      <c r="A139" s="7">
        <v>127</v>
      </c>
      <c r="B139" s="10" t="s">
        <v>1282</v>
      </c>
      <c r="C139" s="14" t="s">
        <v>5</v>
      </c>
      <c r="D139" s="231"/>
      <c r="E139" s="299"/>
      <c r="F139" s="215" t="str">
        <f t="shared" si="2"/>
        <v>N/A</v>
      </c>
      <c r="G139" s="6"/>
      <c r="AA139" s="15" t="str">
        <f t="shared" si="3"/>
        <v/>
      </c>
      <c r="AB139" s="15"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5" customFormat="1" ht="29" x14ac:dyDescent="0.35">
      <c r="A140" s="7">
        <v>128</v>
      </c>
      <c r="B140" s="10" t="s">
        <v>1283</v>
      </c>
      <c r="C140" s="14" t="s">
        <v>6</v>
      </c>
      <c r="D140" s="231"/>
      <c r="E140" s="299"/>
      <c r="F140" s="215" t="str">
        <f t="shared" si="2"/>
        <v>N/A</v>
      </c>
      <c r="G140" s="6"/>
      <c r="AA140" s="15" t="str">
        <f t="shared" si="3"/>
        <v/>
      </c>
      <c r="AB140" s="15"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5" customFormat="1" ht="43.5" x14ac:dyDescent="0.35">
      <c r="A141" s="7">
        <v>129</v>
      </c>
      <c r="B141" s="10" t="s">
        <v>1284</v>
      </c>
      <c r="C141" s="14" t="s">
        <v>6</v>
      </c>
      <c r="D141" s="231"/>
      <c r="E141" s="299"/>
      <c r="F141" s="215" t="str">
        <f t="shared" si="2"/>
        <v>N/A</v>
      </c>
      <c r="G141" s="6"/>
      <c r="AA141" s="15" t="str">
        <f t="shared" si="3"/>
        <v/>
      </c>
      <c r="AB141" s="15"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5" customFormat="1" ht="43.5" x14ac:dyDescent="0.35">
      <c r="A142" s="7">
        <v>130</v>
      </c>
      <c r="B142" s="10" t="s">
        <v>1285</v>
      </c>
      <c r="C142" s="14" t="s">
        <v>6</v>
      </c>
      <c r="D142" s="231"/>
      <c r="E142" s="299"/>
      <c r="F142" s="215" t="str">
        <f t="shared" ref="F142:F205" si="4">IF($D$10=$A$9,"N/A",$D$10)</f>
        <v>N/A</v>
      </c>
      <c r="G142" s="6"/>
      <c r="AA142" s="15" t="str">
        <f t="shared" ref="AA142:AA205" si="5">TRIM($D142)</f>
        <v/>
      </c>
      <c r="AB142" s="15"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5" customFormat="1" ht="29" x14ac:dyDescent="0.35">
      <c r="A143" s="7">
        <v>131</v>
      </c>
      <c r="B143" s="10" t="s">
        <v>1286</v>
      </c>
      <c r="C143" s="14" t="s">
        <v>5</v>
      </c>
      <c r="D143" s="231"/>
      <c r="E143" s="299"/>
      <c r="F143" s="215" t="str">
        <f t="shared" si="4"/>
        <v>N/A</v>
      </c>
      <c r="G143" s="6"/>
      <c r="AA143" s="15" t="str">
        <f t="shared" si="5"/>
        <v/>
      </c>
      <c r="AB143" s="15"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5" customFormat="1" x14ac:dyDescent="0.35">
      <c r="A144" s="7">
        <v>132</v>
      </c>
      <c r="B144" s="297" t="s">
        <v>1287</v>
      </c>
      <c r="C144" s="292"/>
      <c r="D144" s="231"/>
      <c r="E144" s="299"/>
      <c r="F144" s="215" t="str">
        <f t="shared" si="4"/>
        <v>N/A</v>
      </c>
      <c r="G144" s="6"/>
      <c r="AA144" s="15" t="str">
        <f t="shared" si="5"/>
        <v/>
      </c>
      <c r="AB144" s="15"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5" customFormat="1" ht="29" x14ac:dyDescent="0.35">
      <c r="A145" s="7">
        <v>133</v>
      </c>
      <c r="B145" s="10" t="s">
        <v>1288</v>
      </c>
      <c r="C145" s="14" t="s">
        <v>5</v>
      </c>
      <c r="D145" s="231"/>
      <c r="E145" s="299"/>
      <c r="F145" s="215" t="str">
        <f t="shared" si="4"/>
        <v>N/A</v>
      </c>
      <c r="G145" s="6"/>
      <c r="AA145" s="15" t="str">
        <f t="shared" si="5"/>
        <v/>
      </c>
      <c r="AB145" s="15"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5" customFormat="1" ht="29" x14ac:dyDescent="0.35">
      <c r="A146" s="7">
        <v>134</v>
      </c>
      <c r="B146" s="10" t="s">
        <v>1289</v>
      </c>
      <c r="C146" s="14" t="s">
        <v>5</v>
      </c>
      <c r="D146" s="231"/>
      <c r="E146" s="299"/>
      <c r="F146" s="215" t="str">
        <f t="shared" si="4"/>
        <v>N/A</v>
      </c>
      <c r="G146" s="6"/>
      <c r="AA146" s="15" t="str">
        <f t="shared" si="5"/>
        <v/>
      </c>
      <c r="AB146" s="15"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5" customFormat="1" x14ac:dyDescent="0.35">
      <c r="A147" s="7">
        <v>135</v>
      </c>
      <c r="B147" s="10" t="s">
        <v>1290</v>
      </c>
      <c r="C147" s="14" t="s">
        <v>5</v>
      </c>
      <c r="D147" s="231"/>
      <c r="E147" s="299"/>
      <c r="F147" s="215" t="str">
        <f t="shared" si="4"/>
        <v>N/A</v>
      </c>
      <c r="G147" s="6"/>
      <c r="AA147" s="15" t="str">
        <f t="shared" si="5"/>
        <v/>
      </c>
      <c r="AB147" s="15"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5" customFormat="1" ht="29" x14ac:dyDescent="0.35">
      <c r="A148" s="7">
        <v>136</v>
      </c>
      <c r="B148" s="10" t="s">
        <v>1291</v>
      </c>
      <c r="C148" s="14" t="s">
        <v>5</v>
      </c>
      <c r="D148" s="231"/>
      <c r="E148" s="299"/>
      <c r="F148" s="215" t="str">
        <f t="shared" si="4"/>
        <v>N/A</v>
      </c>
      <c r="G148" s="6"/>
      <c r="AA148" s="15" t="str">
        <f t="shared" si="5"/>
        <v/>
      </c>
      <c r="AB148" s="15"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5" customFormat="1" x14ac:dyDescent="0.35">
      <c r="A149" s="7">
        <v>137</v>
      </c>
      <c r="B149" s="10" t="s">
        <v>1292</v>
      </c>
      <c r="C149" s="14" t="s">
        <v>5</v>
      </c>
      <c r="D149" s="231"/>
      <c r="E149" s="299"/>
      <c r="F149" s="215" t="str">
        <f t="shared" si="4"/>
        <v>N/A</v>
      </c>
      <c r="G149" s="6"/>
      <c r="AA149" s="15" t="str">
        <f t="shared" si="5"/>
        <v/>
      </c>
      <c r="AB149" s="15"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5" customFormat="1" ht="43.5" x14ac:dyDescent="0.35">
      <c r="A150" s="7">
        <v>138</v>
      </c>
      <c r="B150" s="10" t="s">
        <v>1293</v>
      </c>
      <c r="C150" s="14" t="s">
        <v>5</v>
      </c>
      <c r="D150" s="231"/>
      <c r="E150" s="299"/>
      <c r="F150" s="215" t="str">
        <f t="shared" si="4"/>
        <v>N/A</v>
      </c>
      <c r="G150" s="6"/>
      <c r="AA150" s="15" t="str">
        <f t="shared" si="5"/>
        <v/>
      </c>
      <c r="AB150" s="15"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5" customFormat="1" ht="29" x14ac:dyDescent="0.35">
      <c r="A151" s="7">
        <v>139</v>
      </c>
      <c r="B151" s="10" t="s">
        <v>1294</v>
      </c>
      <c r="C151" s="14" t="s">
        <v>5</v>
      </c>
      <c r="D151" s="231"/>
      <c r="E151" s="299"/>
      <c r="F151" s="215" t="str">
        <f t="shared" si="4"/>
        <v>N/A</v>
      </c>
      <c r="G151" s="6"/>
      <c r="AA151" s="15" t="str">
        <f t="shared" si="5"/>
        <v/>
      </c>
      <c r="AB151" s="15"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5" customFormat="1" ht="29" x14ac:dyDescent="0.35">
      <c r="A152" s="7">
        <v>140</v>
      </c>
      <c r="B152" s="10" t="s">
        <v>1295</v>
      </c>
      <c r="C152" s="14" t="s">
        <v>5</v>
      </c>
      <c r="D152" s="231"/>
      <c r="E152" s="299"/>
      <c r="F152" s="215" t="str">
        <f t="shared" si="4"/>
        <v>N/A</v>
      </c>
      <c r="G152" s="6"/>
      <c r="AA152" s="15" t="str">
        <f t="shared" si="5"/>
        <v/>
      </c>
      <c r="AB152" s="15"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5" customFormat="1" ht="43.5" x14ac:dyDescent="0.35">
      <c r="A153" s="7">
        <v>141</v>
      </c>
      <c r="B153" s="10" t="s">
        <v>1296</v>
      </c>
      <c r="C153" s="14" t="s">
        <v>5</v>
      </c>
      <c r="D153" s="231"/>
      <c r="E153" s="299"/>
      <c r="F153" s="215" t="str">
        <f t="shared" si="4"/>
        <v>N/A</v>
      </c>
      <c r="G153" s="6"/>
      <c r="AA153" s="15" t="str">
        <f t="shared" si="5"/>
        <v/>
      </c>
      <c r="AB153" s="15"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5" customFormat="1" ht="43.5" x14ac:dyDescent="0.35">
      <c r="A154" s="7">
        <v>142</v>
      </c>
      <c r="B154" s="10" t="s">
        <v>1297</v>
      </c>
      <c r="C154" s="14" t="s">
        <v>7</v>
      </c>
      <c r="D154" s="231"/>
      <c r="E154" s="299"/>
      <c r="F154" s="215" t="str">
        <f t="shared" si="4"/>
        <v>N/A</v>
      </c>
      <c r="G154" s="6"/>
      <c r="AA154" s="15" t="str">
        <f t="shared" si="5"/>
        <v/>
      </c>
      <c r="AB154" s="15"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5" customFormat="1" x14ac:dyDescent="0.35">
      <c r="A155" s="7">
        <v>143</v>
      </c>
      <c r="B155" s="297" t="s">
        <v>1298</v>
      </c>
      <c r="C155" s="292"/>
      <c r="D155" s="231"/>
      <c r="E155" s="299"/>
      <c r="F155" s="215" t="str">
        <f t="shared" si="4"/>
        <v>N/A</v>
      </c>
      <c r="G155" s="6"/>
      <c r="AA155" s="15" t="str">
        <f t="shared" si="5"/>
        <v/>
      </c>
      <c r="AB155" s="15"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5" customFormat="1" ht="29" x14ac:dyDescent="0.35">
      <c r="A156" s="7">
        <v>144</v>
      </c>
      <c r="B156" s="215" t="s">
        <v>1299</v>
      </c>
      <c r="C156" s="14" t="s">
        <v>222</v>
      </c>
      <c r="D156" s="231"/>
      <c r="E156" s="299"/>
      <c r="F156" s="215" t="str">
        <f t="shared" si="4"/>
        <v>N/A</v>
      </c>
      <c r="G156" s="6"/>
      <c r="AA156" s="15" t="str">
        <f t="shared" si="5"/>
        <v/>
      </c>
      <c r="AB156" s="15"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5" customFormat="1" x14ac:dyDescent="0.35">
      <c r="A157" s="7">
        <v>145</v>
      </c>
      <c r="B157" s="306" t="s">
        <v>1300</v>
      </c>
      <c r="C157" s="14" t="s">
        <v>5</v>
      </c>
      <c r="D157" s="231"/>
      <c r="E157" s="299"/>
      <c r="F157" s="215" t="str">
        <f t="shared" si="4"/>
        <v>N/A</v>
      </c>
      <c r="G157" s="6"/>
      <c r="AA157" s="15" t="str">
        <f t="shared" si="5"/>
        <v/>
      </c>
      <c r="AB157" s="15"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5" customFormat="1" x14ac:dyDescent="0.35">
      <c r="A158" s="7">
        <v>146</v>
      </c>
      <c r="B158" s="306" t="s">
        <v>1301</v>
      </c>
      <c r="C158" s="14" t="s">
        <v>5</v>
      </c>
      <c r="D158" s="231"/>
      <c r="E158" s="299"/>
      <c r="F158" s="215" t="str">
        <f t="shared" si="4"/>
        <v>N/A</v>
      </c>
      <c r="G158" s="6"/>
      <c r="AA158" s="15" t="str">
        <f t="shared" si="5"/>
        <v/>
      </c>
      <c r="AB158" s="15"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5" customFormat="1" x14ac:dyDescent="0.35">
      <c r="A159" s="7">
        <v>147</v>
      </c>
      <c r="B159" s="306" t="s">
        <v>1302</v>
      </c>
      <c r="C159" s="14" t="s">
        <v>5</v>
      </c>
      <c r="D159" s="231"/>
      <c r="E159" s="299"/>
      <c r="F159" s="215" t="str">
        <f t="shared" si="4"/>
        <v>N/A</v>
      </c>
      <c r="G159" s="6"/>
      <c r="AA159" s="15" t="str">
        <f t="shared" si="5"/>
        <v/>
      </c>
      <c r="AB159" s="15"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5" customFormat="1" ht="87" x14ac:dyDescent="0.35">
      <c r="A160" s="7">
        <v>148</v>
      </c>
      <c r="B160" s="10" t="s">
        <v>1303</v>
      </c>
      <c r="C160" s="14" t="s">
        <v>5</v>
      </c>
      <c r="D160" s="231"/>
      <c r="E160" s="299"/>
      <c r="F160" s="215" t="str">
        <f t="shared" si="4"/>
        <v>N/A</v>
      </c>
      <c r="G160" s="6"/>
      <c r="AA160" s="15" t="str">
        <f t="shared" si="5"/>
        <v/>
      </c>
      <c r="AB160" s="15"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5" customFormat="1" ht="29" x14ac:dyDescent="0.35">
      <c r="A161" s="7">
        <v>149</v>
      </c>
      <c r="B161" s="10" t="s">
        <v>1304</v>
      </c>
      <c r="C161" s="14" t="s">
        <v>5</v>
      </c>
      <c r="D161" s="231"/>
      <c r="E161" s="299"/>
      <c r="F161" s="215" t="str">
        <f t="shared" si="4"/>
        <v>N/A</v>
      </c>
      <c r="G161" s="6"/>
      <c r="AA161" s="15" t="str">
        <f t="shared" si="5"/>
        <v/>
      </c>
      <c r="AB161" s="15"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5" customFormat="1" ht="29" x14ac:dyDescent="0.35">
      <c r="A162" s="7">
        <v>150</v>
      </c>
      <c r="B162" s="10" t="s">
        <v>1305</v>
      </c>
      <c r="C162" s="14" t="s">
        <v>5</v>
      </c>
      <c r="D162" s="231"/>
      <c r="E162" s="299"/>
      <c r="F162" s="215" t="str">
        <f t="shared" si="4"/>
        <v>N/A</v>
      </c>
      <c r="G162" s="6"/>
      <c r="AA162" s="15" t="str">
        <f t="shared" si="5"/>
        <v/>
      </c>
      <c r="AB162" s="15"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5" customFormat="1" x14ac:dyDescent="0.35">
      <c r="A163" s="7">
        <v>151</v>
      </c>
      <c r="B163" s="332" t="s">
        <v>1306</v>
      </c>
      <c r="C163" s="14" t="s">
        <v>5</v>
      </c>
      <c r="D163" s="231"/>
      <c r="E163" s="299"/>
      <c r="F163" s="215" t="str">
        <f t="shared" si="4"/>
        <v>N/A</v>
      </c>
      <c r="G163" s="6"/>
      <c r="AA163" s="15" t="str">
        <f t="shared" si="5"/>
        <v/>
      </c>
      <c r="AB163" s="15"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5" customFormat="1" ht="29" x14ac:dyDescent="0.35">
      <c r="A164" s="7">
        <v>152</v>
      </c>
      <c r="B164" s="215" t="s">
        <v>1307</v>
      </c>
      <c r="C164" s="14" t="s">
        <v>5</v>
      </c>
      <c r="D164" s="231"/>
      <c r="E164" s="299"/>
      <c r="F164" s="215" t="str">
        <f t="shared" si="4"/>
        <v>N/A</v>
      </c>
      <c r="G164" s="6"/>
      <c r="AA164" s="15" t="str">
        <f t="shared" si="5"/>
        <v/>
      </c>
      <c r="AB164" s="15"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5" customFormat="1" ht="29" x14ac:dyDescent="0.35">
      <c r="A165" s="7">
        <v>153</v>
      </c>
      <c r="B165" s="215" t="s">
        <v>1308</v>
      </c>
      <c r="C165" s="14" t="s">
        <v>5</v>
      </c>
      <c r="D165" s="231"/>
      <c r="E165" s="299"/>
      <c r="F165" s="215" t="str">
        <f t="shared" si="4"/>
        <v>N/A</v>
      </c>
      <c r="G165" s="6"/>
      <c r="AA165" s="15" t="str">
        <f t="shared" si="5"/>
        <v/>
      </c>
      <c r="AB165" s="15"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5" customFormat="1" ht="58" x14ac:dyDescent="0.35">
      <c r="A166" s="7">
        <v>154</v>
      </c>
      <c r="B166" s="215" t="s">
        <v>1309</v>
      </c>
      <c r="C166" s="14" t="s">
        <v>5</v>
      </c>
      <c r="D166" s="231"/>
      <c r="E166" s="299"/>
      <c r="F166" s="215" t="str">
        <f t="shared" si="4"/>
        <v>N/A</v>
      </c>
      <c r="G166" s="6"/>
      <c r="AA166" s="15" t="str">
        <f t="shared" si="5"/>
        <v/>
      </c>
      <c r="AB166" s="15"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5" customFormat="1" ht="29" x14ac:dyDescent="0.35">
      <c r="A167" s="7">
        <v>155</v>
      </c>
      <c r="B167" s="215" t="s">
        <v>1310</v>
      </c>
      <c r="C167" s="14" t="s">
        <v>5</v>
      </c>
      <c r="D167" s="231"/>
      <c r="E167" s="299"/>
      <c r="F167" s="215" t="str">
        <f t="shared" si="4"/>
        <v>N/A</v>
      </c>
      <c r="G167" s="6"/>
      <c r="AA167" s="15" t="str">
        <f t="shared" si="5"/>
        <v/>
      </c>
      <c r="AB167" s="15"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5" customFormat="1" ht="29" x14ac:dyDescent="0.35">
      <c r="A168" s="7">
        <v>156</v>
      </c>
      <c r="B168" s="215" t="s">
        <v>1311</v>
      </c>
      <c r="C168" s="14" t="s">
        <v>5</v>
      </c>
      <c r="D168" s="231"/>
      <c r="E168" s="299"/>
      <c r="F168" s="215" t="str">
        <f t="shared" si="4"/>
        <v>N/A</v>
      </c>
      <c r="G168" s="6"/>
      <c r="AA168" s="15" t="str">
        <f t="shared" si="5"/>
        <v/>
      </c>
      <c r="AB168" s="15"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5" customFormat="1" ht="43.5" x14ac:dyDescent="0.35">
      <c r="A169" s="7">
        <v>157</v>
      </c>
      <c r="B169" s="215" t="s">
        <v>1312</v>
      </c>
      <c r="C169" s="14" t="s">
        <v>5</v>
      </c>
      <c r="D169" s="231"/>
      <c r="E169" s="299"/>
      <c r="F169" s="215" t="str">
        <f t="shared" si="4"/>
        <v>N/A</v>
      </c>
      <c r="G169" s="6"/>
      <c r="AA169" s="15" t="str">
        <f t="shared" si="5"/>
        <v/>
      </c>
      <c r="AB169" s="15"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5" customFormat="1" ht="58" x14ac:dyDescent="0.35">
      <c r="A170" s="7">
        <v>158</v>
      </c>
      <c r="B170" s="215" t="s">
        <v>1313</v>
      </c>
      <c r="C170" s="14" t="s">
        <v>6</v>
      </c>
      <c r="D170" s="231"/>
      <c r="E170" s="299"/>
      <c r="F170" s="215" t="str">
        <f t="shared" si="4"/>
        <v>N/A</v>
      </c>
      <c r="G170" s="6"/>
      <c r="AA170" s="15" t="str">
        <f t="shared" si="5"/>
        <v/>
      </c>
      <c r="AB170" s="15"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5" customFormat="1" ht="29" x14ac:dyDescent="0.35">
      <c r="A171" s="7">
        <v>159</v>
      </c>
      <c r="B171" s="215" t="s">
        <v>1314</v>
      </c>
      <c r="C171" s="14" t="s">
        <v>6</v>
      </c>
      <c r="D171" s="231"/>
      <c r="E171" s="299"/>
      <c r="F171" s="215" t="str">
        <f t="shared" si="4"/>
        <v>N/A</v>
      </c>
      <c r="G171" s="6"/>
      <c r="AA171" s="15" t="str">
        <f t="shared" si="5"/>
        <v/>
      </c>
      <c r="AB171" s="15"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5" customFormat="1" ht="116" x14ac:dyDescent="0.35">
      <c r="A172" s="7">
        <v>160</v>
      </c>
      <c r="B172" s="215" t="s">
        <v>1315</v>
      </c>
      <c r="C172" s="14" t="s">
        <v>6</v>
      </c>
      <c r="D172" s="231"/>
      <c r="E172" s="299"/>
      <c r="F172" s="215" t="str">
        <f t="shared" si="4"/>
        <v>N/A</v>
      </c>
      <c r="G172" s="6"/>
      <c r="AA172" s="15" t="str">
        <f t="shared" si="5"/>
        <v/>
      </c>
      <c r="AB172" s="15"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5" customFormat="1" ht="29" x14ac:dyDescent="0.35">
      <c r="A173" s="7">
        <v>161</v>
      </c>
      <c r="B173" s="215" t="s">
        <v>1316</v>
      </c>
      <c r="C173" s="14" t="s">
        <v>6</v>
      </c>
      <c r="D173" s="231"/>
      <c r="E173" s="299"/>
      <c r="F173" s="215" t="str">
        <f t="shared" si="4"/>
        <v>N/A</v>
      </c>
      <c r="G173" s="6"/>
      <c r="AA173" s="15" t="str">
        <f t="shared" si="5"/>
        <v/>
      </c>
      <c r="AB173" s="15"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5" customFormat="1" ht="130.5" x14ac:dyDescent="0.35">
      <c r="A174" s="7">
        <v>162</v>
      </c>
      <c r="B174" s="215" t="s">
        <v>1317</v>
      </c>
      <c r="C174" s="14" t="s">
        <v>5</v>
      </c>
      <c r="D174" s="231"/>
      <c r="E174" s="299"/>
      <c r="F174" s="215" t="str">
        <f t="shared" si="4"/>
        <v>N/A</v>
      </c>
      <c r="G174" s="6"/>
      <c r="AA174" s="15" t="str">
        <f t="shared" si="5"/>
        <v/>
      </c>
      <c r="AB174" s="15"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5" customFormat="1" x14ac:dyDescent="0.35">
      <c r="A175" s="7">
        <v>163</v>
      </c>
      <c r="B175" s="215" t="s">
        <v>1318</v>
      </c>
      <c r="C175" s="14" t="s">
        <v>6</v>
      </c>
      <c r="D175" s="231"/>
      <c r="E175" s="299"/>
      <c r="F175" s="215" t="str">
        <f t="shared" si="4"/>
        <v>N/A</v>
      </c>
      <c r="G175" s="6"/>
      <c r="AA175" s="15" t="str">
        <f t="shared" si="5"/>
        <v/>
      </c>
      <c r="AB175" s="15"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5" customFormat="1" ht="58" x14ac:dyDescent="0.35">
      <c r="A176" s="7">
        <v>164</v>
      </c>
      <c r="B176" s="215" t="s">
        <v>1319</v>
      </c>
      <c r="C176" s="14" t="s">
        <v>6</v>
      </c>
      <c r="D176" s="231"/>
      <c r="E176" s="299"/>
      <c r="F176" s="215" t="str">
        <f t="shared" si="4"/>
        <v>N/A</v>
      </c>
      <c r="G176" s="6"/>
      <c r="AA176" s="15" t="str">
        <f t="shared" si="5"/>
        <v/>
      </c>
      <c r="AB176" s="15"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5" customFormat="1" ht="58" x14ac:dyDescent="0.35">
      <c r="A177" s="7">
        <v>165</v>
      </c>
      <c r="B177" s="215" t="s">
        <v>1320</v>
      </c>
      <c r="C177" s="14" t="s">
        <v>6</v>
      </c>
      <c r="D177" s="231"/>
      <c r="E177" s="299"/>
      <c r="F177" s="215" t="str">
        <f t="shared" si="4"/>
        <v>N/A</v>
      </c>
      <c r="G177" s="6"/>
      <c r="AA177" s="15" t="str">
        <f t="shared" si="5"/>
        <v/>
      </c>
      <c r="AB177" s="15"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5" customFormat="1" ht="43.5" x14ac:dyDescent="0.35">
      <c r="A178" s="7">
        <v>166</v>
      </c>
      <c r="B178" s="215" t="s">
        <v>3092</v>
      </c>
      <c r="C178" s="14" t="s">
        <v>6</v>
      </c>
      <c r="D178" s="231"/>
      <c r="E178" s="299"/>
      <c r="F178" s="215" t="str">
        <f t="shared" si="4"/>
        <v>N/A</v>
      </c>
      <c r="G178" s="6"/>
      <c r="AA178" s="15" t="str">
        <f t="shared" si="5"/>
        <v/>
      </c>
      <c r="AB178" s="15"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5" customFormat="1" x14ac:dyDescent="0.35">
      <c r="A179" s="7">
        <v>167</v>
      </c>
      <c r="B179" s="10" t="s">
        <v>1321</v>
      </c>
      <c r="C179" s="14" t="s">
        <v>5</v>
      </c>
      <c r="D179" s="231"/>
      <c r="E179" s="299"/>
      <c r="F179" s="215" t="str">
        <f t="shared" si="4"/>
        <v>N/A</v>
      </c>
      <c r="G179" s="6"/>
      <c r="AA179" s="15" t="str">
        <f t="shared" si="5"/>
        <v/>
      </c>
      <c r="AB179" s="15"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5" customFormat="1" x14ac:dyDescent="0.35">
      <c r="A180" s="7">
        <v>168</v>
      </c>
      <c r="B180" s="10" t="s">
        <v>1322</v>
      </c>
      <c r="C180" s="14"/>
      <c r="D180" s="231"/>
      <c r="E180" s="299"/>
      <c r="F180" s="215" t="str">
        <f t="shared" si="4"/>
        <v>N/A</v>
      </c>
      <c r="G180" s="6"/>
      <c r="AA180" s="15" t="str">
        <f t="shared" si="5"/>
        <v/>
      </c>
      <c r="AB180" s="15"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5" customFormat="1" x14ac:dyDescent="0.35">
      <c r="A181" s="7">
        <v>169</v>
      </c>
      <c r="B181" s="10" t="s">
        <v>1323</v>
      </c>
      <c r="C181" s="14" t="s">
        <v>5</v>
      </c>
      <c r="D181" s="231"/>
      <c r="E181" s="299"/>
      <c r="F181" s="215" t="str">
        <f t="shared" si="4"/>
        <v>N/A</v>
      </c>
      <c r="G181" s="6"/>
      <c r="AA181" s="15" t="str">
        <f t="shared" si="5"/>
        <v/>
      </c>
      <c r="AB181" s="15"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5" customFormat="1" ht="29" x14ac:dyDescent="0.35">
      <c r="A182" s="7">
        <v>170</v>
      </c>
      <c r="B182" s="10" t="s">
        <v>1324</v>
      </c>
      <c r="C182" s="14" t="s">
        <v>5</v>
      </c>
      <c r="D182" s="231"/>
      <c r="E182" s="299"/>
      <c r="F182" s="215" t="str">
        <f t="shared" si="4"/>
        <v>N/A</v>
      </c>
      <c r="G182" s="6"/>
      <c r="AA182" s="15" t="str">
        <f t="shared" si="5"/>
        <v/>
      </c>
      <c r="AB182" s="15"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5" customFormat="1" ht="29" x14ac:dyDescent="0.35">
      <c r="A183" s="7">
        <v>171</v>
      </c>
      <c r="B183" s="10" t="s">
        <v>1325</v>
      </c>
      <c r="C183" s="14" t="s">
        <v>5</v>
      </c>
      <c r="D183" s="231"/>
      <c r="E183" s="299"/>
      <c r="F183" s="215" t="str">
        <f t="shared" si="4"/>
        <v>N/A</v>
      </c>
      <c r="G183" s="6"/>
      <c r="AA183" s="15" t="str">
        <f t="shared" si="5"/>
        <v/>
      </c>
      <c r="AB183" s="15"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5" customFormat="1" ht="29" x14ac:dyDescent="0.35">
      <c r="A184" s="7">
        <v>172</v>
      </c>
      <c r="B184" s="10" t="s">
        <v>1326</v>
      </c>
      <c r="C184" s="14" t="s">
        <v>6</v>
      </c>
      <c r="D184" s="231"/>
      <c r="E184" s="299"/>
      <c r="F184" s="215" t="str">
        <f t="shared" si="4"/>
        <v>N/A</v>
      </c>
      <c r="G184" s="6"/>
      <c r="AA184" s="15" t="str">
        <f t="shared" si="5"/>
        <v/>
      </c>
      <c r="AB184" s="15"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5" customFormat="1" ht="29" x14ac:dyDescent="0.35">
      <c r="A185" s="7">
        <v>173</v>
      </c>
      <c r="B185" s="10" t="s">
        <v>1327</v>
      </c>
      <c r="C185" s="14" t="s">
        <v>5</v>
      </c>
      <c r="D185" s="231"/>
      <c r="E185" s="299"/>
      <c r="F185" s="215" t="str">
        <f t="shared" si="4"/>
        <v>N/A</v>
      </c>
      <c r="G185" s="6"/>
      <c r="AA185" s="15" t="str">
        <f t="shared" si="5"/>
        <v/>
      </c>
      <c r="AB185" s="15"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5" customFormat="1" x14ac:dyDescent="0.35">
      <c r="A186" s="7">
        <v>174</v>
      </c>
      <c r="B186" s="10" t="s">
        <v>1328</v>
      </c>
      <c r="C186" s="14" t="s">
        <v>5</v>
      </c>
      <c r="D186" s="231"/>
      <c r="E186" s="299"/>
      <c r="F186" s="215" t="str">
        <f t="shared" si="4"/>
        <v>N/A</v>
      </c>
      <c r="G186" s="6"/>
      <c r="AA186" s="15" t="str">
        <f t="shared" si="5"/>
        <v/>
      </c>
      <c r="AB186" s="15"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5" customFormat="1" ht="29" x14ac:dyDescent="0.35">
      <c r="A187" s="7">
        <v>175</v>
      </c>
      <c r="B187" s="10" t="s">
        <v>1329</v>
      </c>
      <c r="C187" s="14" t="s">
        <v>6</v>
      </c>
      <c r="D187" s="231"/>
      <c r="E187" s="299"/>
      <c r="F187" s="215" t="str">
        <f t="shared" si="4"/>
        <v>N/A</v>
      </c>
      <c r="G187" s="6"/>
      <c r="AA187" s="15" t="str">
        <f t="shared" si="5"/>
        <v/>
      </c>
      <c r="AB187" s="15"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5" customFormat="1" ht="29" x14ac:dyDescent="0.35">
      <c r="A188" s="7">
        <v>176</v>
      </c>
      <c r="B188" s="10" t="s">
        <v>1330</v>
      </c>
      <c r="C188" s="14" t="s">
        <v>6</v>
      </c>
      <c r="D188" s="231"/>
      <c r="E188" s="299"/>
      <c r="F188" s="215" t="str">
        <f t="shared" si="4"/>
        <v>N/A</v>
      </c>
      <c r="G188" s="6"/>
      <c r="AA188" s="15" t="str">
        <f t="shared" si="5"/>
        <v/>
      </c>
      <c r="AB188" s="15"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5" customFormat="1" ht="29" x14ac:dyDescent="0.35">
      <c r="A189" s="7">
        <v>177</v>
      </c>
      <c r="B189" s="10" t="s">
        <v>1331</v>
      </c>
      <c r="C189" s="14" t="s">
        <v>5</v>
      </c>
      <c r="D189" s="231"/>
      <c r="E189" s="299"/>
      <c r="F189" s="215" t="str">
        <f t="shared" si="4"/>
        <v>N/A</v>
      </c>
      <c r="G189" s="6"/>
      <c r="AA189" s="15" t="str">
        <f t="shared" si="5"/>
        <v/>
      </c>
      <c r="AB189" s="15"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5" customFormat="1" x14ac:dyDescent="0.35">
      <c r="A190" s="7">
        <v>178</v>
      </c>
      <c r="B190" s="10" t="s">
        <v>1332</v>
      </c>
      <c r="C190" s="14" t="s">
        <v>5</v>
      </c>
      <c r="D190" s="231"/>
      <c r="E190" s="299"/>
      <c r="F190" s="215" t="str">
        <f t="shared" si="4"/>
        <v>N/A</v>
      </c>
      <c r="G190" s="6"/>
      <c r="AA190" s="15" t="str">
        <f t="shared" si="5"/>
        <v/>
      </c>
      <c r="AB190" s="15"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5" customFormat="1" ht="43.5" x14ac:dyDescent="0.35">
      <c r="A191" s="7">
        <v>179</v>
      </c>
      <c r="B191" s="10" t="s">
        <v>1333</v>
      </c>
      <c r="C191" s="14" t="s">
        <v>5</v>
      </c>
      <c r="D191" s="231"/>
      <c r="E191" s="299"/>
      <c r="F191" s="215" t="str">
        <f t="shared" si="4"/>
        <v>N/A</v>
      </c>
      <c r="G191" s="6"/>
      <c r="AA191" s="15" t="str">
        <f t="shared" si="5"/>
        <v/>
      </c>
      <c r="AB191" s="15"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5" customFormat="1" x14ac:dyDescent="0.35">
      <c r="A192" s="7">
        <v>180</v>
      </c>
      <c r="B192" s="297" t="s">
        <v>1334</v>
      </c>
      <c r="C192" s="292"/>
      <c r="D192" s="231"/>
      <c r="E192" s="299"/>
      <c r="F192" s="215" t="str">
        <f t="shared" si="4"/>
        <v>N/A</v>
      </c>
      <c r="G192" s="6"/>
      <c r="AA192" s="15" t="str">
        <f t="shared" si="5"/>
        <v/>
      </c>
      <c r="AB192" s="15"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5" customFormat="1" ht="58" x14ac:dyDescent="0.35">
      <c r="A193" s="7">
        <v>181</v>
      </c>
      <c r="B193" s="10" t="s">
        <v>1335</v>
      </c>
      <c r="C193" s="14" t="s">
        <v>5</v>
      </c>
      <c r="D193" s="231"/>
      <c r="E193" s="299"/>
      <c r="F193" s="215" t="str">
        <f t="shared" si="4"/>
        <v>N/A</v>
      </c>
      <c r="G193" s="6"/>
      <c r="AA193" s="15" t="str">
        <f t="shared" si="5"/>
        <v/>
      </c>
      <c r="AB193" s="15"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5" customFormat="1" ht="29" x14ac:dyDescent="0.35">
      <c r="A194" s="7">
        <v>182</v>
      </c>
      <c r="B194" s="215" t="s">
        <v>1336</v>
      </c>
      <c r="C194" s="14" t="s">
        <v>5</v>
      </c>
      <c r="D194" s="231"/>
      <c r="E194" s="299"/>
      <c r="F194" s="215" t="str">
        <f t="shared" si="4"/>
        <v>N/A</v>
      </c>
      <c r="G194" s="6"/>
      <c r="AA194" s="15" t="str">
        <f t="shared" si="5"/>
        <v/>
      </c>
      <c r="AB194" s="15"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5" customFormat="1" ht="29" x14ac:dyDescent="0.35">
      <c r="A195" s="7">
        <v>183</v>
      </c>
      <c r="B195" s="215" t="s">
        <v>1337</v>
      </c>
      <c r="C195" s="14" t="s">
        <v>5</v>
      </c>
      <c r="D195" s="231"/>
      <c r="E195" s="299"/>
      <c r="F195" s="215" t="str">
        <f t="shared" si="4"/>
        <v>N/A</v>
      </c>
      <c r="G195" s="6"/>
      <c r="AA195" s="15" t="str">
        <f t="shared" si="5"/>
        <v/>
      </c>
      <c r="AB195" s="15"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5" customFormat="1" ht="29" x14ac:dyDescent="0.35">
      <c r="A196" s="7">
        <v>184</v>
      </c>
      <c r="B196" s="215" t="s">
        <v>1338</v>
      </c>
      <c r="C196" s="14" t="s">
        <v>5</v>
      </c>
      <c r="D196" s="231"/>
      <c r="E196" s="299"/>
      <c r="F196" s="215" t="str">
        <f t="shared" si="4"/>
        <v>N/A</v>
      </c>
      <c r="G196" s="6"/>
      <c r="AA196" s="15" t="str">
        <f t="shared" si="5"/>
        <v/>
      </c>
      <c r="AB196" s="15"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5" customFormat="1" x14ac:dyDescent="0.35">
      <c r="A197" s="7">
        <v>185</v>
      </c>
      <c r="B197" s="10" t="s">
        <v>1339</v>
      </c>
      <c r="C197" s="14" t="s">
        <v>5</v>
      </c>
      <c r="D197" s="231"/>
      <c r="E197" s="299"/>
      <c r="F197" s="215" t="str">
        <f t="shared" si="4"/>
        <v>N/A</v>
      </c>
      <c r="G197" s="6"/>
      <c r="AA197" s="15" t="str">
        <f t="shared" si="5"/>
        <v/>
      </c>
      <c r="AB197" s="15"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5" customFormat="1" ht="29" x14ac:dyDescent="0.35">
      <c r="A198" s="7">
        <v>186</v>
      </c>
      <c r="B198" s="10" t="s">
        <v>1340</v>
      </c>
      <c r="C198" s="292" t="s">
        <v>222</v>
      </c>
      <c r="D198" s="231"/>
      <c r="E198" s="299"/>
      <c r="F198" s="215" t="str">
        <f t="shared" si="4"/>
        <v>N/A</v>
      </c>
      <c r="G198" s="6"/>
      <c r="AA198" s="15" t="str">
        <f t="shared" si="5"/>
        <v/>
      </c>
      <c r="AB198" s="15"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5" customFormat="1" x14ac:dyDescent="0.35">
      <c r="A199" s="7">
        <v>187</v>
      </c>
      <c r="B199" s="306" t="s">
        <v>1341</v>
      </c>
      <c r="C199" s="14" t="s">
        <v>5</v>
      </c>
      <c r="D199" s="231"/>
      <c r="E199" s="299"/>
      <c r="F199" s="215" t="str">
        <f t="shared" si="4"/>
        <v>N/A</v>
      </c>
      <c r="G199" s="6"/>
      <c r="AA199" s="15" t="str">
        <f t="shared" si="5"/>
        <v/>
      </c>
      <c r="AB199" s="15"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5" customFormat="1" x14ac:dyDescent="0.35">
      <c r="A200" s="7">
        <v>188</v>
      </c>
      <c r="B200" s="306" t="s">
        <v>1342</v>
      </c>
      <c r="C200" s="14" t="s">
        <v>5</v>
      </c>
      <c r="D200" s="231"/>
      <c r="E200" s="299"/>
      <c r="F200" s="215" t="str">
        <f t="shared" si="4"/>
        <v>N/A</v>
      </c>
      <c r="G200" s="6"/>
      <c r="AA200" s="15" t="str">
        <f t="shared" si="5"/>
        <v/>
      </c>
      <c r="AB200" s="15"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5" customFormat="1" x14ac:dyDescent="0.35">
      <c r="A201" s="7">
        <v>189</v>
      </c>
      <c r="B201" s="306" t="s">
        <v>1343</v>
      </c>
      <c r="C201" s="14" t="s">
        <v>5</v>
      </c>
      <c r="D201" s="231"/>
      <c r="E201" s="299"/>
      <c r="F201" s="215" t="str">
        <f t="shared" si="4"/>
        <v>N/A</v>
      </c>
      <c r="G201" s="6"/>
      <c r="AA201" s="15" t="str">
        <f t="shared" si="5"/>
        <v/>
      </c>
      <c r="AB201" s="15"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5" customFormat="1" x14ac:dyDescent="0.35">
      <c r="A202" s="7">
        <v>190</v>
      </c>
      <c r="B202" s="306" t="s">
        <v>1344</v>
      </c>
      <c r="C202" s="14" t="s">
        <v>5</v>
      </c>
      <c r="D202" s="231"/>
      <c r="E202" s="299"/>
      <c r="F202" s="215" t="str">
        <f t="shared" si="4"/>
        <v>N/A</v>
      </c>
      <c r="G202" s="6"/>
      <c r="AA202" s="15" t="str">
        <f t="shared" si="5"/>
        <v/>
      </c>
      <c r="AB202" s="15"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5" customFormat="1" x14ac:dyDescent="0.35">
      <c r="A203" s="7">
        <v>191</v>
      </c>
      <c r="B203" s="306" t="s">
        <v>1345</v>
      </c>
      <c r="C203" s="14" t="s">
        <v>5</v>
      </c>
      <c r="D203" s="231"/>
      <c r="E203" s="299"/>
      <c r="F203" s="215" t="str">
        <f t="shared" si="4"/>
        <v>N/A</v>
      </c>
      <c r="G203" s="6"/>
      <c r="AA203" s="15" t="str">
        <f t="shared" si="5"/>
        <v/>
      </c>
      <c r="AB203" s="15"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5" customFormat="1" x14ac:dyDescent="0.35">
      <c r="A204" s="7">
        <v>192</v>
      </c>
      <c r="B204" s="306" t="s">
        <v>1346</v>
      </c>
      <c r="C204" s="14" t="s">
        <v>5</v>
      </c>
      <c r="D204" s="231"/>
      <c r="E204" s="299"/>
      <c r="F204" s="215" t="str">
        <f t="shared" si="4"/>
        <v>N/A</v>
      </c>
      <c r="G204" s="6"/>
      <c r="AA204" s="15" t="str">
        <f t="shared" si="5"/>
        <v/>
      </c>
      <c r="AB204" s="15"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5" customFormat="1" x14ac:dyDescent="0.35">
      <c r="A205" s="7">
        <v>193</v>
      </c>
      <c r="B205" s="306" t="s">
        <v>1347</v>
      </c>
      <c r="C205" s="14" t="s">
        <v>5</v>
      </c>
      <c r="D205" s="231"/>
      <c r="E205" s="299"/>
      <c r="F205" s="215" t="str">
        <f t="shared" si="4"/>
        <v>N/A</v>
      </c>
      <c r="G205" s="6"/>
      <c r="AA205" s="15" t="str">
        <f t="shared" si="5"/>
        <v/>
      </c>
      <c r="AB205" s="15"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5" customFormat="1" x14ac:dyDescent="0.35">
      <c r="A206" s="7">
        <v>194</v>
      </c>
      <c r="B206" s="306" t="s">
        <v>1348</v>
      </c>
      <c r="C206" s="14" t="s">
        <v>5</v>
      </c>
      <c r="D206" s="231"/>
      <c r="E206" s="299"/>
      <c r="F206" s="215" t="str">
        <f t="shared" ref="F206:F234" si="6">IF($D$10=$A$9,"N/A",$D$10)</f>
        <v>N/A</v>
      </c>
      <c r="G206" s="6"/>
      <c r="AA206" s="15" t="str">
        <f t="shared" ref="AA206:AA234" si="7">TRIM($D206)</f>
        <v/>
      </c>
      <c r="AB206" s="15"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5" customFormat="1" x14ac:dyDescent="0.35">
      <c r="A207" s="7">
        <v>195</v>
      </c>
      <c r="B207" s="306" t="s">
        <v>1377</v>
      </c>
      <c r="C207" s="14" t="s">
        <v>5</v>
      </c>
      <c r="D207" s="231"/>
      <c r="E207" s="299"/>
      <c r="F207" s="215" t="str">
        <f t="shared" si="6"/>
        <v>N/A</v>
      </c>
      <c r="G207" s="6"/>
      <c r="AA207" s="15" t="str">
        <f t="shared" si="7"/>
        <v/>
      </c>
      <c r="AB207" s="15"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5" customFormat="1" ht="29" x14ac:dyDescent="0.35">
      <c r="A208" s="7">
        <v>196</v>
      </c>
      <c r="B208" s="306" t="s">
        <v>1349</v>
      </c>
      <c r="C208" s="14" t="s">
        <v>5</v>
      </c>
      <c r="D208" s="231"/>
      <c r="E208" s="299"/>
      <c r="F208" s="215" t="str">
        <f t="shared" si="6"/>
        <v>N/A</v>
      </c>
      <c r="G208" s="6"/>
      <c r="AA208" s="15" t="str">
        <f t="shared" si="7"/>
        <v/>
      </c>
      <c r="AB208" s="15"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5" customFormat="1" ht="29" x14ac:dyDescent="0.35">
      <c r="A209" s="7">
        <v>197</v>
      </c>
      <c r="B209" s="306" t="s">
        <v>1350</v>
      </c>
      <c r="C209" s="14" t="s">
        <v>5</v>
      </c>
      <c r="D209" s="231"/>
      <c r="E209" s="299"/>
      <c r="F209" s="215" t="str">
        <f t="shared" si="6"/>
        <v>N/A</v>
      </c>
      <c r="G209" s="6"/>
      <c r="AA209" s="15" t="str">
        <f t="shared" si="7"/>
        <v/>
      </c>
      <c r="AB209" s="15"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5" customFormat="1" x14ac:dyDescent="0.35">
      <c r="A210" s="7">
        <v>198</v>
      </c>
      <c r="B210" s="306" t="s">
        <v>1351</v>
      </c>
      <c r="C210" s="14" t="s">
        <v>5</v>
      </c>
      <c r="D210" s="231"/>
      <c r="E210" s="299"/>
      <c r="F210" s="215" t="str">
        <f t="shared" si="6"/>
        <v>N/A</v>
      </c>
      <c r="G210" s="6"/>
      <c r="AA210" s="15" t="str">
        <f t="shared" si="7"/>
        <v/>
      </c>
      <c r="AB210" s="15"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5" customFormat="1" x14ac:dyDescent="0.35">
      <c r="A211" s="7">
        <v>199</v>
      </c>
      <c r="B211" s="306" t="s">
        <v>1352</v>
      </c>
      <c r="C211" s="14" t="s">
        <v>5</v>
      </c>
      <c r="D211" s="231"/>
      <c r="E211" s="299"/>
      <c r="F211" s="215" t="str">
        <f t="shared" si="6"/>
        <v>N/A</v>
      </c>
      <c r="G211" s="6"/>
      <c r="AA211" s="15" t="str">
        <f t="shared" si="7"/>
        <v/>
      </c>
      <c r="AB211" s="15"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5" customFormat="1" x14ac:dyDescent="0.35">
      <c r="A212" s="7">
        <v>200</v>
      </c>
      <c r="B212" s="215" t="s">
        <v>1353</v>
      </c>
      <c r="C212" s="14" t="s">
        <v>5</v>
      </c>
      <c r="D212" s="231"/>
      <c r="E212" s="299"/>
      <c r="F212" s="215" t="str">
        <f t="shared" si="6"/>
        <v>N/A</v>
      </c>
      <c r="G212" s="6"/>
      <c r="AA212" s="15" t="str">
        <f t="shared" si="7"/>
        <v/>
      </c>
      <c r="AB212" s="15"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5" customFormat="1" x14ac:dyDescent="0.35">
      <c r="A213" s="7">
        <v>201</v>
      </c>
      <c r="B213" s="215" t="s">
        <v>1354</v>
      </c>
      <c r="C213" s="14" t="s">
        <v>5</v>
      </c>
      <c r="D213" s="231"/>
      <c r="E213" s="299"/>
      <c r="F213" s="215" t="str">
        <f t="shared" si="6"/>
        <v>N/A</v>
      </c>
      <c r="G213" s="6"/>
      <c r="AA213" s="15" t="str">
        <f t="shared" si="7"/>
        <v/>
      </c>
      <c r="AB213" s="15"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5" customFormat="1" ht="29" x14ac:dyDescent="0.35">
      <c r="A214" s="7">
        <v>202</v>
      </c>
      <c r="B214" s="10" t="s">
        <v>1355</v>
      </c>
      <c r="C214" s="14" t="s">
        <v>5</v>
      </c>
      <c r="D214" s="231"/>
      <c r="E214" s="299"/>
      <c r="F214" s="215" t="str">
        <f t="shared" si="6"/>
        <v>N/A</v>
      </c>
      <c r="G214" s="6"/>
      <c r="AA214" s="15" t="str">
        <f t="shared" si="7"/>
        <v/>
      </c>
      <c r="AB214" s="15"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5" customFormat="1" x14ac:dyDescent="0.35">
      <c r="A215" s="7">
        <v>203</v>
      </c>
      <c r="B215" s="10" t="s">
        <v>1356</v>
      </c>
      <c r="C215" s="14" t="s">
        <v>5</v>
      </c>
      <c r="D215" s="231"/>
      <c r="E215" s="299"/>
      <c r="F215" s="215" t="str">
        <f t="shared" si="6"/>
        <v>N/A</v>
      </c>
      <c r="G215" s="6"/>
      <c r="AA215" s="15" t="str">
        <f t="shared" si="7"/>
        <v/>
      </c>
      <c r="AB215" s="15"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5" customFormat="1" ht="29" x14ac:dyDescent="0.35">
      <c r="A216" s="7">
        <v>204</v>
      </c>
      <c r="B216" s="10" t="s">
        <v>1357</v>
      </c>
      <c r="C216" s="14" t="s">
        <v>5</v>
      </c>
      <c r="D216" s="231"/>
      <c r="E216" s="299"/>
      <c r="F216" s="215" t="str">
        <f t="shared" si="6"/>
        <v>N/A</v>
      </c>
      <c r="G216" s="6"/>
      <c r="AA216" s="15" t="str">
        <f t="shared" si="7"/>
        <v/>
      </c>
      <c r="AB216" s="15"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5" customFormat="1" ht="29" x14ac:dyDescent="0.35">
      <c r="A217" s="7">
        <v>205</v>
      </c>
      <c r="B217" s="215" t="s">
        <v>1358</v>
      </c>
      <c r="C217" s="14" t="s">
        <v>5</v>
      </c>
      <c r="D217" s="231"/>
      <c r="E217" s="299"/>
      <c r="F217" s="215" t="str">
        <f t="shared" si="6"/>
        <v>N/A</v>
      </c>
      <c r="G217" s="6"/>
      <c r="AA217" s="15" t="str">
        <f t="shared" si="7"/>
        <v/>
      </c>
      <c r="AB217" s="15"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5" customFormat="1" ht="43.5" x14ac:dyDescent="0.35">
      <c r="A218" s="7">
        <v>206</v>
      </c>
      <c r="B218" s="215" t="s">
        <v>1359</v>
      </c>
      <c r="C218" s="14" t="s">
        <v>5</v>
      </c>
      <c r="D218" s="231"/>
      <c r="E218" s="299"/>
      <c r="F218" s="215" t="str">
        <f t="shared" si="6"/>
        <v>N/A</v>
      </c>
      <c r="G218" s="6"/>
      <c r="AA218" s="15" t="str">
        <f t="shared" si="7"/>
        <v/>
      </c>
      <c r="AB218" s="15"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5" customFormat="1" ht="29" x14ac:dyDescent="0.35">
      <c r="A219" s="7">
        <v>207</v>
      </c>
      <c r="B219" s="215" t="s">
        <v>1360</v>
      </c>
      <c r="C219" s="14" t="s">
        <v>5</v>
      </c>
      <c r="D219" s="231"/>
      <c r="E219" s="299"/>
      <c r="F219" s="215" t="str">
        <f t="shared" si="6"/>
        <v>N/A</v>
      </c>
      <c r="G219" s="6"/>
      <c r="AA219" s="15" t="str">
        <f t="shared" si="7"/>
        <v/>
      </c>
      <c r="AB219" s="15"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5" customFormat="1" ht="29" x14ac:dyDescent="0.35">
      <c r="A220" s="7">
        <v>208</v>
      </c>
      <c r="B220" s="215" t="s">
        <v>1361</v>
      </c>
      <c r="C220" s="14" t="s">
        <v>5</v>
      </c>
      <c r="D220" s="231"/>
      <c r="E220" s="299"/>
      <c r="F220" s="215" t="str">
        <f t="shared" si="6"/>
        <v>N/A</v>
      </c>
      <c r="G220" s="6"/>
      <c r="AA220" s="15" t="str">
        <f t="shared" si="7"/>
        <v/>
      </c>
      <c r="AB220" s="15"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5" customFormat="1" ht="43.5" x14ac:dyDescent="0.35">
      <c r="A221" s="7">
        <v>209</v>
      </c>
      <c r="B221" s="10" t="s">
        <v>1362</v>
      </c>
      <c r="C221" s="14" t="s">
        <v>5</v>
      </c>
      <c r="D221" s="231"/>
      <c r="E221" s="299"/>
      <c r="F221" s="215" t="str">
        <f t="shared" si="6"/>
        <v>N/A</v>
      </c>
      <c r="G221" s="6"/>
      <c r="AA221" s="15" t="str">
        <f t="shared" si="7"/>
        <v/>
      </c>
      <c r="AB221" s="15"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5" customFormat="1" ht="29" x14ac:dyDescent="0.35">
      <c r="A222" s="7">
        <v>210</v>
      </c>
      <c r="B222" s="10" t="s">
        <v>1363</v>
      </c>
      <c r="C222" s="14" t="s">
        <v>5</v>
      </c>
      <c r="D222" s="231"/>
      <c r="E222" s="299"/>
      <c r="F222" s="215" t="str">
        <f t="shared" si="6"/>
        <v>N/A</v>
      </c>
      <c r="G222" s="6"/>
      <c r="AA222" s="15" t="str">
        <f t="shared" si="7"/>
        <v/>
      </c>
      <c r="AB222" s="15"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5" customFormat="1" x14ac:dyDescent="0.35">
      <c r="A223" s="7">
        <v>211</v>
      </c>
      <c r="B223" s="10" t="s">
        <v>1364</v>
      </c>
      <c r="C223" s="14" t="s">
        <v>5</v>
      </c>
      <c r="D223" s="231"/>
      <c r="E223" s="299"/>
      <c r="F223" s="215" t="str">
        <f t="shared" si="6"/>
        <v>N/A</v>
      </c>
      <c r="G223" s="6"/>
      <c r="AA223" s="15" t="str">
        <f t="shared" si="7"/>
        <v/>
      </c>
      <c r="AB223" s="15"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5" customFormat="1" ht="29" x14ac:dyDescent="0.35">
      <c r="A224" s="7">
        <v>212</v>
      </c>
      <c r="B224" s="10" t="s">
        <v>1365</v>
      </c>
      <c r="C224" s="14" t="s">
        <v>5</v>
      </c>
      <c r="D224" s="231"/>
      <c r="E224" s="299"/>
      <c r="F224" s="215" t="str">
        <f t="shared" si="6"/>
        <v>N/A</v>
      </c>
      <c r="G224" s="6"/>
      <c r="AA224" s="15" t="str">
        <f t="shared" si="7"/>
        <v/>
      </c>
      <c r="AB224" s="15"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5" customFormat="1" ht="29" x14ac:dyDescent="0.35">
      <c r="A225" s="7">
        <v>213</v>
      </c>
      <c r="B225" s="10" t="s">
        <v>1366</v>
      </c>
      <c r="C225" s="14" t="s">
        <v>5</v>
      </c>
      <c r="D225" s="231"/>
      <c r="E225" s="299"/>
      <c r="F225" s="215" t="str">
        <f t="shared" si="6"/>
        <v>N/A</v>
      </c>
      <c r="G225" s="6"/>
      <c r="AA225" s="15" t="str">
        <f t="shared" si="7"/>
        <v/>
      </c>
      <c r="AB225" s="15"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5" customFormat="1" ht="43.5" x14ac:dyDescent="0.35">
      <c r="A226" s="7">
        <v>214</v>
      </c>
      <c r="B226" s="10" t="s">
        <v>1367</v>
      </c>
      <c r="C226" s="14" t="s">
        <v>5</v>
      </c>
      <c r="D226" s="231"/>
      <c r="E226" s="299"/>
      <c r="F226" s="215" t="str">
        <f t="shared" si="6"/>
        <v>N/A</v>
      </c>
      <c r="G226" s="6"/>
      <c r="AA226" s="15" t="str">
        <f t="shared" si="7"/>
        <v/>
      </c>
      <c r="AB226" s="15"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5" customFormat="1" ht="29" x14ac:dyDescent="0.35">
      <c r="A227" s="7">
        <v>215</v>
      </c>
      <c r="B227" s="10" t="s">
        <v>1368</v>
      </c>
      <c r="C227" s="14" t="s">
        <v>5</v>
      </c>
      <c r="D227" s="231"/>
      <c r="E227" s="299"/>
      <c r="F227" s="215" t="str">
        <f t="shared" si="6"/>
        <v>N/A</v>
      </c>
      <c r="G227" s="6"/>
      <c r="AA227" s="15" t="str">
        <f t="shared" si="7"/>
        <v/>
      </c>
      <c r="AB227" s="15"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5" customFormat="1" ht="29" x14ac:dyDescent="0.35">
      <c r="A228" s="7">
        <v>216</v>
      </c>
      <c r="B228" s="10" t="s">
        <v>1369</v>
      </c>
      <c r="C228" s="14" t="s">
        <v>5</v>
      </c>
      <c r="D228" s="231"/>
      <c r="E228" s="299"/>
      <c r="F228" s="215" t="str">
        <f t="shared" si="6"/>
        <v>N/A</v>
      </c>
      <c r="G228" s="6"/>
      <c r="AA228" s="15" t="str">
        <f t="shared" si="7"/>
        <v/>
      </c>
      <c r="AB228" s="15"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5" customFormat="1" ht="43.5" x14ac:dyDescent="0.35">
      <c r="A229" s="7">
        <v>217</v>
      </c>
      <c r="B229" s="10" t="s">
        <v>1370</v>
      </c>
      <c r="C229" s="14" t="s">
        <v>5</v>
      </c>
      <c r="D229" s="231"/>
      <c r="E229" s="299"/>
      <c r="F229" s="215" t="str">
        <f t="shared" si="6"/>
        <v>N/A</v>
      </c>
      <c r="G229" s="6"/>
      <c r="AA229" s="15" t="str">
        <f t="shared" si="7"/>
        <v/>
      </c>
      <c r="AB229" s="15"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5" customFormat="1" ht="29" x14ac:dyDescent="0.35">
      <c r="A230" s="7">
        <v>218</v>
      </c>
      <c r="B230" s="10" t="s">
        <v>1371</v>
      </c>
      <c r="C230" s="14" t="s">
        <v>5</v>
      </c>
      <c r="D230" s="231"/>
      <c r="E230" s="299"/>
      <c r="F230" s="215" t="str">
        <f t="shared" si="6"/>
        <v>N/A</v>
      </c>
      <c r="G230" s="6"/>
      <c r="AA230" s="15" t="str">
        <f t="shared" si="7"/>
        <v/>
      </c>
      <c r="AB230" s="15"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5" customFormat="1" ht="29" x14ac:dyDescent="0.35">
      <c r="A231" s="7">
        <v>219</v>
      </c>
      <c r="B231" s="10" t="s">
        <v>1372</v>
      </c>
      <c r="C231" s="14" t="s">
        <v>5</v>
      </c>
      <c r="D231" s="231"/>
      <c r="E231" s="299"/>
      <c r="F231" s="215" t="str">
        <f t="shared" si="6"/>
        <v>N/A</v>
      </c>
      <c r="G231" s="6"/>
      <c r="AA231" s="15" t="str">
        <f t="shared" si="7"/>
        <v/>
      </c>
      <c r="AB231" s="15"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5" customFormat="1" ht="29" x14ac:dyDescent="0.35">
      <c r="A232" s="7">
        <v>220</v>
      </c>
      <c r="B232" s="10" t="s">
        <v>1373</v>
      </c>
      <c r="C232" s="14" t="s">
        <v>5</v>
      </c>
      <c r="D232" s="231"/>
      <c r="E232" s="299"/>
      <c r="F232" s="215" t="str">
        <f t="shared" si="6"/>
        <v>N/A</v>
      </c>
      <c r="G232" s="6"/>
      <c r="AA232" s="15" t="str">
        <f t="shared" si="7"/>
        <v/>
      </c>
      <c r="AB232" s="15"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5" customFormat="1" ht="29" x14ac:dyDescent="0.35">
      <c r="A233" s="7">
        <v>221</v>
      </c>
      <c r="B233" s="215" t="s">
        <v>1374</v>
      </c>
      <c r="C233" s="14" t="s">
        <v>5</v>
      </c>
      <c r="D233" s="231"/>
      <c r="E233" s="299"/>
      <c r="F233" s="215" t="str">
        <f t="shared" si="6"/>
        <v>N/A</v>
      </c>
      <c r="G233" s="6"/>
      <c r="AA233" s="15" t="str">
        <f t="shared" si="7"/>
        <v/>
      </c>
      <c r="AB233" s="15"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5" customFormat="1" ht="29" x14ac:dyDescent="0.35">
      <c r="A234" s="7">
        <v>222</v>
      </c>
      <c r="B234" s="215" t="s">
        <v>1375</v>
      </c>
      <c r="C234" s="14" t="s">
        <v>5</v>
      </c>
      <c r="D234" s="231"/>
      <c r="E234" s="299"/>
      <c r="F234" s="215" t="str">
        <f t="shared" si="6"/>
        <v>N/A</v>
      </c>
      <c r="G234" s="6"/>
      <c r="AA234" s="15" t="str">
        <f t="shared" si="7"/>
        <v/>
      </c>
      <c r="AB234" s="15"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sheetData>
  <sheetProtection password="E125" sheet="1" objects="1" scenarios="1" formatCells="0" formatRows="0"/>
  <protectedRanges>
    <protectedRange sqref="D1:G1048576" name="Range1"/>
  </protectedRanges>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234 C13:E234 G13:G234">
    <cfRule type="expression" dxfId="111" priority="5">
      <formula>$C13=""</formula>
    </cfRule>
  </conditionalFormatting>
  <conditionalFormatting sqref="B13:B234">
    <cfRule type="expression" dxfId="110" priority="4">
      <formula>$C13=""</formula>
    </cfRule>
  </conditionalFormatting>
  <conditionalFormatting sqref="F13:F234">
    <cfRule type="expression" dxfId="109" priority="3">
      <formula>$C13=""</formula>
    </cfRule>
  </conditionalFormatting>
  <conditionalFormatting sqref="A1:G1">
    <cfRule type="cellIs" dxfId="108"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234">
      <formula1>0</formula1>
      <formula2>1000000</formula2>
    </dataValidation>
  </dataValidations>
  <printOptions horizontalCentered="1"/>
  <pageMargins left="0.25" right="0.25" top="0.75" bottom="0.75" header="0.3" footer="0.3"/>
  <pageSetup scale="76" fitToHeight="0" orientation="landscape" r:id="rId1"/>
  <headerFooter>
    <oddHeader>&amp;C&amp;"Calibri,Bold"&amp;12County of Boone, MO - RFP for the ERP System Selection Project 03-13APR17
&amp;"Calibri,Italic"&amp;11General and Technical</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FormatSpecs">
                <anchor moveWithCells="1" sizeWithCells="1">
                  <from>
                    <xdr:col>28</xdr:col>
                    <xdr:colOff>171450</xdr:colOff>
                    <xdr:row>12</xdr:row>
                    <xdr:rowOff>107950</xdr:rowOff>
                  </from>
                  <to>
                    <xdr:col>28</xdr:col>
                    <xdr:colOff>450850</xdr:colOff>
                    <xdr:row>17</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0-0000-0000-00000000000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14:formula1>
            <xm:f>'Control Panel'!$F$36:$F$41</xm:f>
          </x14:formula1>
          <xm:sqref>D13:D234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PARK.Document" ma:contentTypeID="0x01010045287B932D1C4739A0C406ADC0B4048A00DD05180C96DD0C4CA513F59B708EE288" ma:contentTypeVersion="12" ma:contentTypeDescription="SPARK Document" ma:contentTypeScope="" ma:versionID="d3a9cdbf7531e98d40e39c5fbdb01083">
  <xsd:schema xmlns:xsd="http://www.w3.org/2001/XMLSchema" xmlns:xs="http://www.w3.org/2001/XMLSchema" xmlns:p="http://schemas.microsoft.com/office/2006/metadata/properties" xmlns:ns2="edde94c7-3a70-4d9b-ba7e-9849f64a0528" xmlns:ns3="4f7b583b-b50c-4d2b-8fad-0dc164e133c1" targetNamespace="http://schemas.microsoft.com/office/2006/metadata/properties" ma:root="true" ma:fieldsID="17224eafa8a3f6f0c020db632e5ac276" ns2:_="" ns3:_="">
    <xsd:import namespace="edde94c7-3a70-4d9b-ba7e-9849f64a0528"/>
    <xsd:import namespace="4f7b583b-b50c-4d2b-8fad-0dc164e133c1"/>
    <xsd:element name="properties">
      <xsd:complexType>
        <xsd:sequence>
          <xsd:element name="documentManagement">
            <xsd:complexType>
              <xsd:all>
                <xsd:element ref="ns2:_dlc_DocId" minOccurs="0"/>
                <xsd:element ref="ns2:_dlc_DocIdUrl" minOccurs="0"/>
                <xsd:element ref="ns2:_dlc_DocIdPersistId" minOccurs="0"/>
                <xsd:element ref="ns2:b02ef9c9ba2b47a7a966ec85f27fc64b" minOccurs="0"/>
                <xsd:element ref="ns2:TaxCatchAll" minOccurs="0"/>
                <xsd:element ref="ns2:TaxCatchAllLabel" minOccurs="0"/>
                <xsd:element ref="ns2:hd313e3cdfe647b3a6b09e2e2bc5fac2" minOccurs="0"/>
                <xsd:element ref="ns2:Owner" minOccurs="0"/>
                <xsd:element ref="ns2:ac28b01270a741659ca1702f61e5905d" minOccurs="0"/>
                <xsd:element ref="ns2:m313429e0e3e4c31a09a513f07c3196b" minOccurs="0"/>
                <xsd:element ref="ns2:n098ebb87c784f83a42ec9af1bd9cecf" minOccurs="0"/>
                <xsd:element ref="ns2:TaxKeywordTaxHTField" minOccurs="0"/>
                <xsd:element ref="ns2:Delete" minOccurs="0"/>
                <xsd:element ref="ns2:DeliverableYea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e94c7-3a70-4d9b-ba7e-9849f64a052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02ef9c9ba2b47a7a966ec85f27fc64b" ma:index="11" nillable="true" ma:taxonomy="true" ma:internalName="b02ef9c9ba2b47a7a966ec85f27fc64b" ma:taxonomyFieldName="Team" ma:displayName="Team" ma:default="1;#County of Boone MO|069e4432-fb4f-4686-be12-25d38819d927" ma:fieldId="{b02ef9c9-ba2b-47a7-a966-ec85f27fc64b}" ma:taxonomyMulti="true" ma:sspId="44701a1a-db80-47b1-aa05-ddfc6fba7142" ma:termSetId="d83f45c7-0384-4dc7-969f-a0592f71ae63"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1ef735ab-f1c2-4a58-889b-c33f3202ff19}" ma:internalName="TaxCatchAll" ma:showField="CatchAllData" ma:web="edde94c7-3a70-4d9b-ba7e-9849f64a0528">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1ef735ab-f1c2-4a58-889b-c33f3202ff19}" ma:internalName="TaxCatchAllLabel" ma:readOnly="true" ma:showField="CatchAllDataLabel" ma:web="edde94c7-3a70-4d9b-ba7e-9849f64a0528">
      <xsd:complexType>
        <xsd:complexContent>
          <xsd:extension base="dms:MultiChoiceLookup">
            <xsd:sequence>
              <xsd:element name="Value" type="dms:Lookup" maxOccurs="unbounded" minOccurs="0" nillable="true"/>
            </xsd:sequence>
          </xsd:extension>
        </xsd:complexContent>
      </xsd:complexType>
    </xsd:element>
    <xsd:element name="hd313e3cdfe647b3a6b09e2e2bc5fac2" ma:index="15" nillable="true" ma:taxonomy="true" ma:internalName="hd313e3cdfe647b3a6b09e2e2bc5fac2" ma:taxonomyFieldName="TeamType" ma:displayName="Team Type" ma:default="2;#Engagement|e0bc32a7-2c83-472f-b6d7-c829e64d00a7" ma:fieldId="{1d313e3c-dfe6-47b3-a6b0-9e2e2bc5fac2}" ma:sspId="44701a1a-db80-47b1-aa05-ddfc6fba7142" ma:termSetId="14664bb3-b598-4762-9d05-d5b859d6e09b" ma:anchorId="00000000-0000-0000-0000-000000000000" ma:open="false" ma:isKeyword="false">
      <xsd:complexType>
        <xsd:sequence>
          <xsd:element ref="pc:Terms" minOccurs="0" maxOccurs="1"/>
        </xsd:sequence>
      </xsd:complexType>
    </xsd:element>
    <xsd:element name="Owner" ma:index="17" nillable="true" ma:displayName="Owner" ma:description="Please select the owner this content applied to" ma:hidden="true"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28b01270a741659ca1702f61e5905d" ma:index="18" nillable="true" ma:taxonomy="true" ma:internalName="ac28b01270a741659ca1702f61e5905d" ma:taxonomyFieldName="ResourceType" ma:displayName="Resource Type" ma:readOnly="false" ma:fieldId="{ac28b012-70a7-4165-9ca1-702f61e5905d}" ma:sspId="44701a1a-db80-47b1-aa05-ddfc6fba7142" ma:termSetId="5792e98d-b39f-42d0-961b-31f9dd407dee" ma:anchorId="00000000-0000-0000-0000-000000000000" ma:open="false" ma:isKeyword="false">
      <xsd:complexType>
        <xsd:sequence>
          <xsd:element ref="pc:Terms" minOccurs="0" maxOccurs="1"/>
        </xsd:sequence>
      </xsd:complexType>
    </xsd:element>
    <xsd:element name="m313429e0e3e4c31a09a513f07c3196b" ma:index="20" nillable="true" ma:taxonomy="true" ma:internalName="m313429e0e3e4c31a09a513f07c3196b" ma:taxonomyFieldName="CardType" ma:displayName="Card Type" ma:readOnly="false" ma:fieldId="{6313429e-0e3e-4c31-a09a-513f07c3196b}" ma:sspId="44701a1a-db80-47b1-aa05-ddfc6fba7142" ma:termSetId="1cf24322-559c-4176-9f6a-b42e4aadb548" ma:anchorId="00000000-0000-0000-0000-000000000000" ma:open="false" ma:isKeyword="false">
      <xsd:complexType>
        <xsd:sequence>
          <xsd:element ref="pc:Terms" minOccurs="0" maxOccurs="1"/>
        </xsd:sequence>
      </xsd:complexType>
    </xsd:element>
    <xsd:element name="n098ebb87c784f83a42ec9af1bd9cecf" ma:index="22" nillable="true" ma:taxonomy="true" ma:internalName="n098ebb87c784f83a42ec9af1bd9cecf" ma:taxonomyFieldName="Topic" ma:displayName="Topic" ma:readOnly="false" ma:fieldId="{7098ebb8-7c78-4f83-a42e-c9af1bd9cecf}" ma:taxonomyMulti="true" ma:sspId="44701a1a-db80-47b1-aa05-ddfc6fba7142" ma:termSetId="8ca3fd85-7b5c-42e6-a6be-bfca5e182723" ma:anchorId="00000000-0000-0000-0000-000000000000" ma:open="false" ma:isKeyword="false">
      <xsd:complexType>
        <xsd:sequence>
          <xsd:element ref="pc:Terms" minOccurs="0" maxOccurs="1"/>
        </xsd:sequence>
      </xsd:complexType>
    </xsd:element>
    <xsd:element name="TaxKeywordTaxHTField" ma:index="24" nillable="true" ma:taxonomy="true" ma:internalName="TaxKeywordTaxHTField" ma:taxonomyFieldName="TaxKeyword" ma:displayName="Enterprise Keywords" ma:readOnly="false" ma:fieldId="{23f27201-bee3-471e-b2e7-b64fd8b7ca38}" ma:taxonomyMulti="true" ma:sspId="44701a1a-db80-47b1-aa05-ddfc6fba7142" ma:termSetId="00000000-0000-0000-0000-000000000000" ma:anchorId="00000000-0000-0000-0000-000000000000" ma:open="true" ma:isKeyword="true">
      <xsd:complexType>
        <xsd:sequence>
          <xsd:element ref="pc:Terms" minOccurs="0" maxOccurs="1"/>
        </xsd:sequence>
      </xsd:complexType>
    </xsd:element>
    <xsd:element name="Delete" ma:index="26" nillable="true" ma:displayName="Delete" ma:default="0" ma:description="" ma:internalName="Delete">
      <xsd:simpleType>
        <xsd:restriction base="dms:Boolean"/>
      </xsd:simpleType>
    </xsd:element>
    <xsd:element name="DeliverableYear" ma:index="27" nillable="true" ma:displayName="Deliverable Year" ma:description="" ma:internalName="DeliverableYea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7b583b-b50c-4d2b-8fad-0dc164e133c1"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dde94c7-3a70-4d9b-ba7e-9849f64a0528">
      <Value>7</Value>
      <Value>6</Value>
    </TaxCatchAll>
    <m313429e0e3e4c31a09a513f07c3196b xmlns="edde94c7-3a70-4d9b-ba7e-9849f64a0528">
      <Terms xmlns="http://schemas.microsoft.com/office/infopath/2007/PartnerControls"/>
    </m313429e0e3e4c31a09a513f07c3196b>
    <TaxKeywordTaxHTField xmlns="edde94c7-3a70-4d9b-ba7e-9849f64a0528">
      <Terms xmlns="http://schemas.microsoft.com/office/infopath/2007/PartnerControls"/>
    </TaxKeywordTaxHTField>
    <b02ef9c9ba2b47a7a966ec85f27fc64b xmlns="edde94c7-3a70-4d9b-ba7e-9849f64a0528">
      <Terms xmlns="http://schemas.microsoft.com/office/infopath/2007/PartnerControls">
        <TermInfo xmlns="http://schemas.microsoft.com/office/infopath/2007/PartnerControls">
          <TermName xmlns="http://schemas.microsoft.com/office/infopath/2007/PartnerControls">ITC Team Site</TermName>
          <TermId xmlns="http://schemas.microsoft.com/office/infopath/2007/PartnerControls">266c735b-a207-4d73-9b04-233fd0cdc188</TermId>
        </TermInfo>
      </Terms>
    </b02ef9c9ba2b47a7a966ec85f27fc64b>
    <hd313e3cdfe647b3a6b09e2e2bc5fac2 xmlns="edde94c7-3a70-4d9b-ba7e-9849f64a0528">
      <Terms xmlns="http://schemas.microsoft.com/office/infopath/2007/PartnerControls">
        <TermInfo xmlns="http://schemas.microsoft.com/office/infopath/2007/PartnerControls">
          <TermName xmlns="http://schemas.microsoft.com/office/infopath/2007/PartnerControls">Work Team</TermName>
          <TermId xmlns="http://schemas.microsoft.com/office/infopath/2007/PartnerControls">bed5c3ad-62ff-4293-848a-f85524d4b261</TermId>
        </TermInfo>
      </Terms>
    </hd313e3cdfe647b3a6b09e2e2bc5fac2>
    <ac28b01270a741659ca1702f61e5905d xmlns="edde94c7-3a70-4d9b-ba7e-9849f64a0528">
      <Terms xmlns="http://schemas.microsoft.com/office/infopath/2007/PartnerControls"/>
    </ac28b01270a741659ca1702f61e5905d>
    <n098ebb87c784f83a42ec9af1bd9cecf xmlns="edde94c7-3a70-4d9b-ba7e-9849f64a0528">
      <Terms xmlns="http://schemas.microsoft.com/office/infopath/2007/PartnerControls"/>
    </n098ebb87c784f83a42ec9af1bd9cecf>
    <Owner xmlns="edde94c7-3a70-4d9b-ba7e-9849f64a0528">
      <UserInfo>
        <DisplayName/>
        <AccountId xsi:nil="true"/>
        <AccountType/>
      </UserInfo>
    </Owner>
    <_dlc_DocId xmlns="edde94c7-3a70-4d9b-ba7e-9849f64a0528">URFXNPDEYEJT-238775305-407</_dlc_DocId>
    <_dlc_DocIdUrl xmlns="edde94c7-3a70-4d9b-ba7e-9849f64a0528">
      <Url>https://plantemoran.sharepoint.com/sites/C007183/J013062/_layouts/15/DocIdRedir.aspx?ID=URFXNPDEYEJT-238775305-407</Url>
      <Description>URFXNPDEYEJT-238775305-407</Description>
    </_dlc_DocIdUrl>
    <DeliverableYear xmlns="edde94c7-3a70-4d9b-ba7e-9849f64a0528" xsi:nil="true"/>
    <Delete xmlns="edde94c7-3a70-4d9b-ba7e-9849f64a0528">false</Delet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756CBD6-B404-4171-828F-EEE587CC7CBA}">
  <ds:schemaRefs>
    <ds:schemaRef ds:uri="http://schemas.microsoft.com/sharepoint/v3/contenttype/forms"/>
  </ds:schemaRefs>
</ds:datastoreItem>
</file>

<file path=customXml/itemProps2.xml><?xml version="1.0" encoding="utf-8"?>
<ds:datastoreItem xmlns:ds="http://schemas.openxmlformats.org/officeDocument/2006/customXml" ds:itemID="{9F3297D1-BA8D-4DC1-8F04-09F255FE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e94c7-3a70-4d9b-ba7e-9849f64a0528"/>
    <ds:schemaRef ds:uri="4f7b583b-b50c-4d2b-8fad-0dc164e133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9FD4B0-6D1C-47C8-A841-7A8CAAC4D5AE}">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4f7b583b-b50c-4d2b-8fad-0dc164e133c1"/>
    <ds:schemaRef ds:uri="edde94c7-3a70-4d9b-ba7e-9849f64a0528"/>
    <ds:schemaRef ds:uri="http://www.w3.org/XML/1998/namespace"/>
    <ds:schemaRef ds:uri="http://purl.org/dc/terms/"/>
  </ds:schemaRefs>
</ds:datastoreItem>
</file>

<file path=customXml/itemProps4.xml><?xml version="1.0" encoding="utf-8"?>
<ds:datastoreItem xmlns:ds="http://schemas.openxmlformats.org/officeDocument/2006/customXml" ds:itemID="{B19AB04F-1385-46E3-B691-B2A326004F8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102</vt:i4>
      </vt:variant>
    </vt:vector>
  </HeadingPairs>
  <TitlesOfParts>
    <vt:vector size="154" baseType="lpstr">
      <vt:lpstr>Control Panel</vt:lpstr>
      <vt:lpstr>Summary</vt:lpstr>
      <vt:lpstr>Accounts Payable</vt:lpstr>
      <vt:lpstr>Bank Reconciliation</vt:lpstr>
      <vt:lpstr>Budgeting</vt:lpstr>
      <vt:lpstr>Cash Receipting</vt:lpstr>
      <vt:lpstr>Contract Management</vt:lpstr>
      <vt:lpstr>Fixed Assets</vt:lpstr>
      <vt:lpstr>General and Technical</vt:lpstr>
      <vt:lpstr>General Ledger</vt:lpstr>
      <vt:lpstr>Human Resources</vt:lpstr>
      <vt:lpstr>Misc Billing, Invoicing &amp; AR</vt:lpstr>
      <vt:lpstr>Payroll</vt:lpstr>
      <vt:lpstr>Project and Grant Accounting</vt:lpstr>
      <vt:lpstr>Purchasing</vt:lpstr>
      <vt:lpstr>Time and Attendance</vt:lpstr>
      <vt:lpstr>Module 15</vt:lpstr>
      <vt:lpstr>Module 16</vt:lpstr>
      <vt:lpstr>Module 17</vt:lpstr>
      <vt:lpstr>Module 18</vt:lpstr>
      <vt:lpstr>Module 19</vt:lpstr>
      <vt:lpstr>Module 20</vt:lpstr>
      <vt:lpstr>Module 21</vt:lpstr>
      <vt:lpstr>Module 22</vt:lpstr>
      <vt:lpstr>Module 23</vt:lpstr>
      <vt:lpstr>Module 24</vt:lpstr>
      <vt:lpstr>Module 25</vt:lpstr>
      <vt:lpstr>Module 26</vt:lpstr>
      <vt:lpstr>Module 27</vt:lpstr>
      <vt:lpstr>Module 28</vt:lpstr>
      <vt:lpstr>Module 29</vt:lpstr>
      <vt:lpstr>Module 30</vt:lpstr>
      <vt:lpstr>Module 31</vt:lpstr>
      <vt:lpstr>Module 32</vt:lpstr>
      <vt:lpstr>Module 33</vt:lpstr>
      <vt:lpstr>Module 34</vt:lpstr>
      <vt:lpstr>Module 35</vt:lpstr>
      <vt:lpstr>Module 36</vt:lpstr>
      <vt:lpstr>Module 37</vt:lpstr>
      <vt:lpstr>Module 38</vt:lpstr>
      <vt:lpstr>Module 39</vt:lpstr>
      <vt:lpstr>Module 40</vt:lpstr>
      <vt:lpstr>Module 41</vt:lpstr>
      <vt:lpstr>Module 42</vt:lpstr>
      <vt:lpstr>Module 43</vt:lpstr>
      <vt:lpstr>Module 44</vt:lpstr>
      <vt:lpstr>Module 45</vt:lpstr>
      <vt:lpstr>Module 46</vt:lpstr>
      <vt:lpstr>Module 47</vt:lpstr>
      <vt:lpstr>Module 48</vt:lpstr>
      <vt:lpstr>Module 49</vt:lpstr>
      <vt:lpstr>Module 50</vt:lpstr>
      <vt:lpstr>'Accounts Payable'!Print_Area</vt:lpstr>
      <vt:lpstr>'Bank Reconciliation'!Print_Area</vt:lpstr>
      <vt:lpstr>Budgeting!Print_Area</vt:lpstr>
      <vt:lpstr>'Cash Receipting'!Print_Area</vt:lpstr>
      <vt:lpstr>'Contract Management'!Print_Area</vt:lpstr>
      <vt:lpstr>'Fixed Assets'!Print_Area</vt:lpstr>
      <vt:lpstr>'General and Technical'!Print_Area</vt:lpstr>
      <vt:lpstr>'General Ledger'!Print_Area</vt:lpstr>
      <vt:lpstr>'Human Resources'!Print_Area</vt:lpstr>
      <vt:lpstr>'Misc Billing, Invoicing &amp; AR'!Print_Area</vt:lpstr>
      <vt:lpstr>'Module 15'!Print_Area</vt:lpstr>
      <vt:lpstr>'Module 16'!Print_Area</vt:lpstr>
      <vt:lpstr>'Module 17'!Print_Area</vt:lpstr>
      <vt:lpstr>'Module 18'!Print_Area</vt:lpstr>
      <vt:lpstr>'Module 19'!Print_Area</vt:lpstr>
      <vt:lpstr>'Module 20'!Print_Area</vt:lpstr>
      <vt:lpstr>'Module 21'!Print_Area</vt:lpstr>
      <vt:lpstr>'Module 22'!Print_Area</vt:lpstr>
      <vt:lpstr>'Module 23'!Print_Area</vt:lpstr>
      <vt:lpstr>'Module 24'!Print_Area</vt:lpstr>
      <vt:lpstr>'Module 25'!Print_Area</vt:lpstr>
      <vt:lpstr>'Module 26'!Print_Area</vt:lpstr>
      <vt:lpstr>'Module 27'!Print_Area</vt:lpstr>
      <vt:lpstr>'Module 28'!Print_Area</vt:lpstr>
      <vt:lpstr>'Module 29'!Print_Area</vt:lpstr>
      <vt:lpstr>'Module 30'!Print_Area</vt:lpstr>
      <vt:lpstr>'Module 31'!Print_Area</vt:lpstr>
      <vt:lpstr>'Module 32'!Print_Area</vt:lpstr>
      <vt:lpstr>'Module 33'!Print_Area</vt:lpstr>
      <vt:lpstr>'Module 34'!Print_Area</vt:lpstr>
      <vt:lpstr>'Module 35'!Print_Area</vt:lpstr>
      <vt:lpstr>'Module 36'!Print_Area</vt:lpstr>
      <vt:lpstr>'Module 37'!Print_Area</vt:lpstr>
      <vt:lpstr>'Module 38'!Print_Area</vt:lpstr>
      <vt:lpstr>'Module 39'!Print_Area</vt:lpstr>
      <vt:lpstr>'Module 40'!Print_Area</vt:lpstr>
      <vt:lpstr>'Module 41'!Print_Area</vt:lpstr>
      <vt:lpstr>'Module 42'!Print_Area</vt:lpstr>
      <vt:lpstr>'Module 43'!Print_Area</vt:lpstr>
      <vt:lpstr>'Module 44'!Print_Area</vt:lpstr>
      <vt:lpstr>'Module 45'!Print_Area</vt:lpstr>
      <vt:lpstr>'Module 46'!Print_Area</vt:lpstr>
      <vt:lpstr>'Module 47'!Print_Area</vt:lpstr>
      <vt:lpstr>'Module 48'!Print_Area</vt:lpstr>
      <vt:lpstr>'Module 49'!Print_Area</vt:lpstr>
      <vt:lpstr>'Module 50'!Print_Area</vt:lpstr>
      <vt:lpstr>Payroll!Print_Area</vt:lpstr>
      <vt:lpstr>'Project and Grant Accounting'!Print_Area</vt:lpstr>
      <vt:lpstr>Purchasing!Print_Area</vt:lpstr>
      <vt:lpstr>Summary!Print_Area</vt:lpstr>
      <vt:lpstr>'Time and Attendance'!Print_Area</vt:lpstr>
      <vt:lpstr>'Accounts Payable'!Print_Titles</vt:lpstr>
      <vt:lpstr>'Bank Reconciliation'!Print_Titles</vt:lpstr>
      <vt:lpstr>Budgeting!Print_Titles</vt:lpstr>
      <vt:lpstr>'Cash Receipting'!Print_Titles</vt:lpstr>
      <vt:lpstr>'Contract Management'!Print_Titles</vt:lpstr>
      <vt:lpstr>'Fixed Assets'!Print_Titles</vt:lpstr>
      <vt:lpstr>'General and Technical'!Print_Titles</vt:lpstr>
      <vt:lpstr>'General Ledger'!Print_Titles</vt:lpstr>
      <vt:lpstr>'Human Resources'!Print_Titles</vt:lpstr>
      <vt:lpstr>'Misc Billing, Invoicing &amp; AR'!Print_Titles</vt:lpstr>
      <vt:lpstr>'Module 15'!Print_Titles</vt:lpstr>
      <vt:lpstr>'Module 16'!Print_Titles</vt:lpstr>
      <vt:lpstr>'Module 17'!Print_Titles</vt:lpstr>
      <vt:lpstr>'Module 18'!Print_Titles</vt:lpstr>
      <vt:lpstr>'Module 19'!Print_Titles</vt:lpstr>
      <vt:lpstr>'Module 20'!Print_Titles</vt:lpstr>
      <vt:lpstr>'Module 21'!Print_Titles</vt:lpstr>
      <vt:lpstr>'Module 22'!Print_Titles</vt:lpstr>
      <vt:lpstr>'Module 23'!Print_Titles</vt:lpstr>
      <vt:lpstr>'Module 24'!Print_Titles</vt:lpstr>
      <vt:lpstr>'Module 25'!Print_Titles</vt:lpstr>
      <vt:lpstr>'Module 26'!Print_Titles</vt:lpstr>
      <vt:lpstr>'Module 27'!Print_Titles</vt:lpstr>
      <vt:lpstr>'Module 28'!Print_Titles</vt:lpstr>
      <vt:lpstr>'Module 29'!Print_Titles</vt:lpstr>
      <vt:lpstr>'Module 30'!Print_Titles</vt:lpstr>
      <vt:lpstr>'Module 31'!Print_Titles</vt:lpstr>
      <vt:lpstr>'Module 32'!Print_Titles</vt:lpstr>
      <vt:lpstr>'Module 33'!Print_Titles</vt:lpstr>
      <vt:lpstr>'Module 34'!Print_Titles</vt:lpstr>
      <vt:lpstr>'Module 35'!Print_Titles</vt:lpstr>
      <vt:lpstr>'Module 36'!Print_Titles</vt:lpstr>
      <vt:lpstr>'Module 37'!Print_Titles</vt:lpstr>
      <vt:lpstr>'Module 38'!Print_Titles</vt:lpstr>
      <vt:lpstr>'Module 39'!Print_Titles</vt:lpstr>
      <vt:lpstr>'Module 40'!Print_Titles</vt:lpstr>
      <vt:lpstr>'Module 41'!Print_Titles</vt:lpstr>
      <vt:lpstr>'Module 42'!Print_Titles</vt:lpstr>
      <vt:lpstr>'Module 43'!Print_Titles</vt:lpstr>
      <vt:lpstr>'Module 44'!Print_Titles</vt:lpstr>
      <vt:lpstr>'Module 45'!Print_Titles</vt:lpstr>
      <vt:lpstr>'Module 46'!Print_Titles</vt:lpstr>
      <vt:lpstr>'Module 47'!Print_Titles</vt:lpstr>
      <vt:lpstr>'Module 48'!Print_Titles</vt:lpstr>
      <vt:lpstr>'Module 49'!Print_Titles</vt:lpstr>
      <vt:lpstr>'Module 50'!Print_Titles</vt:lpstr>
      <vt:lpstr>Payroll!Print_Titles</vt:lpstr>
      <vt:lpstr>'Project and Grant Accounting'!Print_Titles</vt:lpstr>
      <vt:lpstr>Purchasing!Print_Titles</vt:lpstr>
      <vt:lpstr>Summary!Print_Titles</vt:lpstr>
      <vt:lpstr>'Time and Attendance'!Print_Titles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Chris.Moshier@plantemoran.com</dc:creator>
  <cp:lastModifiedBy>"%username%"</cp:lastModifiedBy>
  <cp:lastPrinted>2017-03-09T17:46:45Z</cp:lastPrinted>
  <dcterms:created xsi:type="dcterms:W3CDTF">2010-05-10T11:14:20Z</dcterms:created>
  <dcterms:modified xsi:type="dcterms:W3CDTF">2017-03-09T21:31:56Z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0x01010045287B932D1C4739A0C406ADC0B4048A00DD05180C96DD0C4CA513F59B708EE288</vt:lpwstr>
  </property>
  <property fmtid="{D5CDD505-2E9C-101B-9397-08002B2CF9AE}" pid="3" name="MigrationSourceURL">
    <vt:lpwstr>D:\AdminExport\TC&amp;S Government Admin\Tools and Templates\Vendor Specification Compliance Worksheet(369604.13).xlsx</vt:lpwstr>
  </property>
  <property fmtid="{D5CDD505-2E9C-101B-9397-08002B2CF9AE}" pid="4" name="MC Firm Practice Group">
    <vt:lpwstr>33;#|0ee6b599-d412-41f8-889c-e46037a992f0</vt:lpwstr>
  </property>
  <property fmtid="{D5CDD505-2E9C-101B-9397-08002B2CF9AE}" pid="5" name="_dlc_policyId">
    <vt:lpwstr>0x0101006BE7B125B3C52240807E3FBE7DB4F3291C|730207251</vt:lpwstr>
  </property>
  <property fmtid="{D5CDD505-2E9C-101B-9397-08002B2CF9AE}" pid="6" name="ItemRetentionFormula">
    <vt:lpwstr>&lt;formula id="Microsoft.Office.RecordsManagement.PolicyFeatures.Expiration.Formula.BuiltIn"&gt;&lt;number&gt;7&lt;/number&gt;&lt;property&gt;Modified&lt;/property&gt;&lt;propertyId&gt;28cf69c5-fa48-462a-b5cd-27b6f9d2bd5f&lt;/propertyId&gt;&lt;period&gt;years&lt;/period&gt;&lt;/formula&gt;</vt:lpwstr>
  </property>
  <property fmtid="{D5CDD505-2E9C-101B-9397-08002B2CF9AE}" pid="7" name="MC Project Type">
    <vt:lpwstr/>
  </property>
  <property fmtid="{D5CDD505-2E9C-101B-9397-08002B2CF9AE}" pid="8" name="Industry">
    <vt:lpwstr/>
  </property>
  <property fmtid="{D5CDD505-2E9C-101B-9397-08002B2CF9AE}" pid="9" name="TaxKeyword">
    <vt:lpwstr/>
  </property>
  <property fmtid="{D5CDD505-2E9C-101B-9397-08002B2CF9AE}" pid="10" name="Topic">
    <vt:lpwstr/>
  </property>
  <property fmtid="{D5CDD505-2E9C-101B-9397-08002B2CF9AE}" pid="11" name="Team">
    <vt:lpwstr>6;#ITC Team Site|266c735b-a207-4d73-9b04-233fd0cdc188</vt:lpwstr>
  </property>
  <property fmtid="{D5CDD505-2E9C-101B-9397-08002B2CF9AE}" pid="12" name="TeamType">
    <vt:lpwstr>7;#Work Team|bed5c3ad-62ff-4293-848a-f85524d4b261</vt:lpwstr>
  </property>
  <property fmtid="{D5CDD505-2E9C-101B-9397-08002B2CF9AE}" pid="13" name="ResourceType">
    <vt:lpwstr/>
  </property>
  <property fmtid="{D5CDD505-2E9C-101B-9397-08002B2CF9AE}" pid="14" name="_dlc_DocIdItemGuid">
    <vt:lpwstr>1b377f5c-01c9-4f79-9601-127930dc4e1c</vt:lpwstr>
  </property>
  <property fmtid="{D5CDD505-2E9C-101B-9397-08002B2CF9AE}" pid="15" name="CardType">
    <vt:lpwstr/>
  </property>
</Properties>
</file>